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/>
  <c r="M48" i="1"/>
  <c r="O48" i="1"/>
  <c r="M47" i="1"/>
  <c r="O47" i="1"/>
  <c r="L47" i="1"/>
  <c r="K47" i="1"/>
  <c r="M46" i="1"/>
  <c r="O46" i="1"/>
  <c r="K46" i="1"/>
  <c r="L46" i="1"/>
  <c r="M45" i="1"/>
  <c r="O45" i="1"/>
  <c r="M44" i="1"/>
  <c r="O44" i="1"/>
  <c r="M43" i="1"/>
  <c r="O43" i="1"/>
  <c r="L43" i="1"/>
  <c r="K43" i="1"/>
  <c r="M42" i="1"/>
  <c r="O42" i="1"/>
  <c r="K42" i="1"/>
  <c r="L42" i="1"/>
  <c r="M40" i="1"/>
  <c r="O40" i="1"/>
  <c r="M39" i="1"/>
  <c r="K38" i="1"/>
  <c r="M38" i="1"/>
  <c r="O38" i="1"/>
  <c r="L38" i="1"/>
  <c r="M36" i="1"/>
  <c r="O36" i="1"/>
  <c r="M35" i="1"/>
  <c r="K34" i="1"/>
  <c r="M34" i="1"/>
  <c r="O34" i="1"/>
  <c r="L34" i="1"/>
  <c r="M32" i="1"/>
  <c r="O32" i="1"/>
  <c r="M31" i="1"/>
  <c r="K30" i="1"/>
  <c r="M30" i="1"/>
  <c r="O30" i="1"/>
  <c r="L30" i="1"/>
  <c r="M28" i="1"/>
  <c r="O28" i="1"/>
  <c r="M27" i="1"/>
  <c r="O27" i="1"/>
  <c r="L27" i="1"/>
  <c r="K27" i="1"/>
  <c r="M26" i="1"/>
  <c r="O26" i="1"/>
  <c r="L26" i="1"/>
  <c r="K26" i="1"/>
  <c r="M25" i="1"/>
  <c r="O25" i="1"/>
  <c r="M24" i="1"/>
  <c r="O24" i="1"/>
  <c r="M23" i="1"/>
  <c r="O23" i="1"/>
  <c r="L23" i="1"/>
  <c r="K23" i="1"/>
  <c r="M22" i="1"/>
  <c r="O22" i="1"/>
  <c r="L22" i="1"/>
  <c r="K22" i="1"/>
  <c r="M21" i="1"/>
  <c r="O21" i="1"/>
  <c r="M20" i="1"/>
  <c r="O20" i="1"/>
  <c r="M19" i="1"/>
  <c r="O19" i="1"/>
  <c r="L19" i="1"/>
  <c r="K19" i="1"/>
  <c r="M18" i="1"/>
  <c r="O18" i="1"/>
  <c r="L18" i="1"/>
  <c r="K18" i="1"/>
  <c r="M17" i="1"/>
  <c r="E51" i="1"/>
  <c r="L31" i="1"/>
  <c r="O31" i="1"/>
  <c r="O35" i="1"/>
  <c r="O17" i="1"/>
  <c r="M29" i="1"/>
  <c r="M33" i="1"/>
  <c r="O33" i="1"/>
  <c r="L37" i="1"/>
  <c r="L39" i="1"/>
  <c r="K41" i="1"/>
  <c r="K17" i="1"/>
  <c r="K21" i="1"/>
  <c r="K25" i="1"/>
  <c r="K29" i="1"/>
  <c r="K33" i="1"/>
  <c r="K37" i="1"/>
  <c r="K45" i="1"/>
  <c r="K49" i="1"/>
  <c r="L17" i="1"/>
  <c r="P51" i="1"/>
  <c r="L29" i="1"/>
  <c r="L33" i="1"/>
  <c r="L45" i="1"/>
  <c r="L49" i="1"/>
  <c r="L21" i="1"/>
  <c r="L25" i="1"/>
  <c r="R51" i="1"/>
  <c r="K20" i="1"/>
  <c r="K24" i="1"/>
  <c r="K28" i="1"/>
  <c r="K31" i="1"/>
  <c r="K32" i="1"/>
  <c r="K35" i="1"/>
  <c r="K36" i="1"/>
  <c r="M37" i="1"/>
  <c r="K39" i="1"/>
  <c r="K40" i="1"/>
  <c r="K44" i="1"/>
  <c r="K48" i="1"/>
  <c r="L20" i="1"/>
  <c r="L24" i="1"/>
  <c r="L28" i="1"/>
  <c r="L32" i="1"/>
  <c r="L36" i="1"/>
  <c r="L40" i="1"/>
  <c r="L41" i="1"/>
  <c r="L44" i="1"/>
  <c r="L48" i="1"/>
  <c r="O29" i="1"/>
  <c r="O51" i="1"/>
  <c r="L35" i="1"/>
  <c r="N51" i="1"/>
  <c r="M41" i="1"/>
  <c r="O41" i="1"/>
  <c r="O39" i="1"/>
  <c r="O37" i="1"/>
  <c r="M51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<sst xmlns="http://schemas.openxmlformats.org/spreadsheetml/2006/main" count="307" uniqueCount="104">
  <si>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</si>
  <si>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</si>
  <si>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</si>
  <si>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</si>
  <si>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</si>
  <si>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</si>
  <si>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</si>
  <si>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</si>
  <si>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</si>
  <si>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</si>
  <si>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</si>
  <si>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</si>
  <si>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</si>
  <si>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</si>
  <si>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</si>
  <si>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</si>
  <si>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</si>
  <si>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</si>
  <si>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</si>
  <si>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</si>
  <si>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</si>
  <si>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</si>
  <si>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</si>
  <si>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</si>
  <si>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</si>
  <si>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</si>
  <si>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</si>
  <si>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</si>
  <si>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</si>
  <si>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</si>
  <si>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</si>
  <si>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</si>
  <si>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</si>
  <si>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</si>
  <si>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</si>
  <si>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</si>
  <si>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</si>
  <si>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</si>
  <si>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</si>
  <si>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</si>
  <si>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</si>
  <si>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</si>
  <si>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</si>
  <si>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</si>
  <si>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</si>
  <si>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</si>
  <si>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</si>
  <si>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</si>
  <si>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</si>
  <si>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</si>
  <si>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</si>
  <si>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</si>
  <si>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</si>
  <si>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</si>
  <si>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</si>
  <si>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</si>
  <si>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</si>
  <si>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</si>
  <si>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</si>
  <si>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</si>
  <si>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</si>
  <si>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</si>
  <si>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</si>
  <si>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</si>
  <si>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</si>
  <si>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</si>
  <si>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</si>
  <si>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</si>
  <si>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</si>
  <si>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</si>
  <si>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</si>
  <si>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</si>
  <si>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</si>
  <si>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</si>
  <si>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</si>
  <si>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</si>
  <si>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</si>
  <si>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</si>
  <si>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</si>
  <si>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</si>
  <si>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</si>
  <si>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</si>
  <si>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</si>
  <si>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</si>
  <si>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</si>
  <si>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</si>
  <si>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Roma Independent School District</t>
  </si>
  <si>
    <t>Los Vientos Windpower IV,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</si>
  <si>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</si>
  <si>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</si>
  <si>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</si>
  <si>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</si>
  <si>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</si>
  <si>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</si>
  <si>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</si>
  <si>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</si>
  <si>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</si>
  <si>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</si>
  <si>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</si>
  <si>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</si>
  <si>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</si>
  <si>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</si>
  <si>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09-23-2014</t>
  </si>
  <si>
    <t>Date of original agreement (DD-YYYY)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</si>
</sst>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4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391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17" t="s">
        <v>87</v>
      </c>
      <c r="I8" s="15"/>
    </row>
    <row r="9" spans="1:22" x14ac:dyDescent="0.3">
      <c r="G9" s="18" t="s">
        <v>7</v>
      </c>
      <c r="H9" s="19">
        <v>10000000</v>
      </c>
      <c r="I9" s="15"/>
    </row>
    <row r="10" spans="1:22" x14ac:dyDescent="0.3">
      <c r="G10" s="65" t="s">
        <v>103</v>
      </c>
      <c r="H10" s="20" t="s">
        <v>102</v>
      </c>
      <c r="I10" s="12"/>
    </row>
    <row r="11" spans="1:22" x14ac:dyDescent="0.3">
      <c r="G11" s="10" t="s">
        <v>8</v>
      </c>
      <c r="H11" s="21">
        <v>2015</v>
      </c>
      <c r="I11" s="12"/>
      <c r="P11" s="2" t="s">
        <v>9</v>
      </c>
    </row>
    <row r="12" spans="1:22" x14ac:dyDescent="0.3">
      <c r="G12" s="10" t="s">
        <v>10</v>
      </c>
      <c r="H12" s="21">
        <v>2017</v>
      </c>
      <c r="I12" s="12"/>
    </row>
    <row r="13" spans="1:22" x14ac:dyDescent="0.3">
      <c r="G13" s="22" t="s">
        <v>11</v>
      </c>
      <c r="H13" s="21">
        <v>2014</v>
      </c>
      <c r="I13" s="2" t="s">
        <v>12</v>
      </c>
    </row>
    <row r="14" spans="1:22" x14ac:dyDescent="0.3">
      <c r="G14" s="22" t="s">
        <v>13</v>
      </c>
      <c r="H14" s="21">
        <v>2027</v>
      </c>
      <c r="I14" s="2" t="s">
        <v>14</v>
      </c>
    </row>
    <row r="16" spans="1:22" s="23" customFormat="1" ht="118.5" customHeight="1" x14ac:dyDescent="0.3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3">
      <c r="B17" s="28" t="s">
        <v>88</v>
      </c>
      <c r="C17" s="29">
        <v>2003</v>
      </c>
      <c r="D17" s="30" t="s">
        <v>32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3">
      <c r="B18" s="28" t="s">
        <v>88</v>
      </c>
      <c r="C18" s="29">
        <v>2004</v>
      </c>
      <c r="D18" s="30" t="s">
        <v>33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3">
      <c r="B19" s="28" t="s">
        <v>88</v>
      </c>
      <c r="C19" s="29">
        <v>2005</v>
      </c>
      <c r="D19" s="30" t="s">
        <v>34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3">
      <c r="B20" s="28" t="s">
        <v>88</v>
      </c>
      <c r="C20" s="29">
        <v>2006</v>
      </c>
      <c r="D20" s="29" t="s">
        <v>35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3">
      <c r="B21" s="28" t="s">
        <v>88</v>
      </c>
      <c r="C21" s="29">
        <v>2007</v>
      </c>
      <c r="D21" s="29" t="s">
        <v>36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3">
      <c r="B22" s="28" t="s">
        <v>88</v>
      </c>
      <c r="C22" s="29">
        <v>2008</v>
      </c>
      <c r="D22" s="29" t="s">
        <v>37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3">
      <c r="B23" s="28" t="s">
        <v>88</v>
      </c>
      <c r="C23" s="29">
        <v>2009</v>
      </c>
      <c r="D23" s="29" t="s">
        <v>38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3">
      <c r="B24" s="28" t="s">
        <v>88</v>
      </c>
      <c r="C24" s="29">
        <v>2010</v>
      </c>
      <c r="D24" s="29" t="s">
        <v>39</v>
      </c>
      <c r="E24" s="31" t="s">
        <v>88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3">
      <c r="B25" s="28" t="s">
        <v>88</v>
      </c>
      <c r="C25" s="29">
        <v>2011</v>
      </c>
      <c r="D25" s="29" t="s">
        <v>40</v>
      </c>
      <c r="E25" s="31" t="s">
        <v>88</v>
      </c>
      <c r="F25" s="31" t="s">
        <v>88</v>
      </c>
      <c r="G25" s="31" t="s">
        <v>88</v>
      </c>
      <c r="H25" s="31" t="s">
        <v>88</v>
      </c>
      <c r="I25" s="32" t="s">
        <v>88</v>
      </c>
      <c r="J25" s="32" t="s">
        <v>88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88</v>
      </c>
      <c r="O25" s="31" t="str">
        <f t="shared" si="3"/>
        <v/>
      </c>
      <c r="P25" s="31" t="s">
        <v>88</v>
      </c>
      <c r="Q25" s="31"/>
      <c r="R25" s="31" t="s">
        <v>88</v>
      </c>
      <c r="T25" s="34"/>
      <c r="U25" s="34"/>
      <c r="V25" s="35"/>
      <c r="W25" s="35"/>
    </row>
    <row r="26" spans="2:23" x14ac:dyDescent="0.3">
      <c r="B26" s="28" t="s">
        <v>88</v>
      </c>
      <c r="C26" s="29">
        <v>2012</v>
      </c>
      <c r="D26" s="29" t="s">
        <v>41</v>
      </c>
      <c r="E26" s="31" t="s">
        <v>88</v>
      </c>
      <c r="F26" s="31" t="s">
        <v>88</v>
      </c>
      <c r="G26" s="31" t="s">
        <v>88</v>
      </c>
      <c r="H26" s="31" t="s">
        <v>88</v>
      </c>
      <c r="I26" s="32" t="s">
        <v>88</v>
      </c>
      <c r="J26" s="32" t="s">
        <v>88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88</v>
      </c>
      <c r="O26" s="31" t="str">
        <f t="shared" si="3"/>
        <v/>
      </c>
      <c r="P26" s="31" t="s">
        <v>88</v>
      </c>
      <c r="Q26" s="31"/>
      <c r="R26" s="31" t="s">
        <v>88</v>
      </c>
    </row>
    <row r="27" spans="2:23" x14ac:dyDescent="0.3">
      <c r="B27" s="28" t="s">
        <v>88</v>
      </c>
      <c r="C27" s="29">
        <v>2013</v>
      </c>
      <c r="D27" s="29" t="s">
        <v>42</v>
      </c>
      <c r="E27" s="31" t="s">
        <v>88</v>
      </c>
      <c r="F27" s="31" t="s">
        <v>88</v>
      </c>
      <c r="G27" s="31" t="s">
        <v>88</v>
      </c>
      <c r="H27" s="31" t="s">
        <v>88</v>
      </c>
      <c r="I27" s="32" t="s">
        <v>88</v>
      </c>
      <c r="J27" s="32" t="s">
        <v>88</v>
      </c>
      <c r="K27" s="31" t="str">
        <f t="shared" si="0"/>
        <v/>
      </c>
      <c r="L27" s="31" t="str">
        <f t="shared" si="1"/>
        <v/>
      </c>
      <c r="M27" s="31" t="str">
        <f t="shared" si="2"/>
        <v/>
      </c>
      <c r="N27" s="31" t="s">
        <v>88</v>
      </c>
      <c r="O27" s="31" t="str">
        <f t="shared" si="3"/>
        <v/>
      </c>
      <c r="P27" s="31" t="s">
        <v>88</v>
      </c>
      <c r="Q27" s="31"/>
      <c r="R27" s="31" t="s">
        <v>88</v>
      </c>
    </row>
    <row r="28" spans="2:23" x14ac:dyDescent="0.3">
      <c r="B28" s="28" t="s">
        <v>88</v>
      </c>
      <c r="C28" s="29">
        <v>2014</v>
      </c>
      <c r="D28" s="29" t="s">
        <v>43</v>
      </c>
      <c r="E28" s="64">
        <v>8508680</v>
      </c>
      <c r="F28" s="31" t="s">
        <v>88</v>
      </c>
      <c r="G28" s="31" t="s">
        <v>88</v>
      </c>
      <c r="H28" s="31" t="s">
        <v>88</v>
      </c>
      <c r="I28" s="32" t="s">
        <v>88</v>
      </c>
      <c r="J28" s="32" t="s">
        <v>88</v>
      </c>
      <c r="K28" s="31" t="str">
        <f t="shared" si="0"/>
        <v/>
      </c>
      <c r="L28" s="31" t="str">
        <f t="shared" si="1"/>
        <v/>
      </c>
      <c r="M28" s="31" t="str">
        <f t="shared" si="2"/>
        <v/>
      </c>
      <c r="N28" s="31" t="s">
        <v>88</v>
      </c>
      <c r="O28" s="31" t="str">
        <f t="shared" si="3"/>
        <v/>
      </c>
      <c r="P28" s="31" t="s">
        <v>88</v>
      </c>
      <c r="Q28" s="31"/>
      <c r="R28" s="31" t="s">
        <v>88</v>
      </c>
    </row>
    <row r="29" spans="2:23" x14ac:dyDescent="0.3">
      <c r="B29" s="28" t="s">
        <v>89</v>
      </c>
      <c r="C29" s="29">
        <v>2015</v>
      </c>
      <c r="D29" s="29" t="s">
        <v>44</v>
      </c>
      <c r="E29" s="31">
        <v>8508680</v>
      </c>
      <c r="F29" s="31">
        <v>387682</v>
      </c>
      <c r="G29" s="31">
        <v>387682</v>
      </c>
      <c r="H29" s="31">
        <v>387682</v>
      </c>
      <c r="I29" s="32">
        <v>0.38366</v>
      </c>
      <c r="J29" s="32">
        <v>1.17</v>
      </c>
      <c r="K29" s="31">
        <f t="shared" si="0"/>
        <v>6023.2601611999999</v>
      </c>
      <c r="L29" s="31">
        <f t="shared" si="1"/>
        <v>6023.2601611999999</v>
      </c>
      <c r="M29" s="31">
        <f t="shared" si="2"/>
        <v>0</v>
      </c>
      <c r="N29" s="31">
        <v>0</v>
      </c>
      <c r="O29" s="31">
        <f t="shared" si="3"/>
        <v>0</v>
      </c>
      <c r="P29" s="31">
        <v>0</v>
      </c>
      <c r="Q29" s="31"/>
      <c r="R29" s="31">
        <v>0</v>
      </c>
    </row>
    <row r="30" spans="2:23" x14ac:dyDescent="0.3">
      <c r="B30" s="28" t="s">
        <v>90</v>
      </c>
      <c r="C30" s="29">
        <v>2016</v>
      </c>
      <c r="D30" s="29" t="s">
        <v>45</v>
      </c>
      <c r="E30" s="31">
        <v>51775228</v>
      </c>
      <c r="F30" s="31">
        <v>22399000</v>
      </c>
      <c r="G30" s="31">
        <v>22399000</v>
      </c>
      <c r="H30" s="31">
        <v>22399000</v>
      </c>
      <c r="I30" s="32">
        <v>0.39939000000000002</v>
      </c>
      <c r="J30" s="32">
        <v>1.17</v>
      </c>
      <c r="K30" s="31">
        <f t="shared" si="0"/>
        <v>351527.66609999997</v>
      </c>
      <c r="L30" s="31">
        <f t="shared" si="1"/>
        <v>351527.66609999997</v>
      </c>
      <c r="M30" s="31">
        <f t="shared" si="2"/>
        <v>0</v>
      </c>
      <c r="N30" s="31">
        <v>0</v>
      </c>
      <c r="O30" s="31">
        <f t="shared" si="3"/>
        <v>0</v>
      </c>
      <c r="P30" s="31">
        <v>0</v>
      </c>
      <c r="Q30" s="31"/>
      <c r="R30" s="31">
        <v>0</v>
      </c>
    </row>
    <row r="31" spans="2:23" x14ac:dyDescent="0.3">
      <c r="B31" s="28" t="s">
        <v>91</v>
      </c>
      <c r="C31" s="29">
        <v>2017</v>
      </c>
      <c r="D31" s="29" t="s">
        <v>46</v>
      </c>
      <c r="E31" s="31">
        <v>84902283</v>
      </c>
      <c r="F31" s="31">
        <v>80106000</v>
      </c>
      <c r="G31" s="31">
        <v>80106000</v>
      </c>
      <c r="H31" s="31">
        <v>10000000</v>
      </c>
      <c r="I31" s="32">
        <v>0.314</v>
      </c>
      <c r="J31" s="32">
        <v>1.17</v>
      </c>
      <c r="K31" s="31">
        <f t="shared" si="0"/>
        <v>1188773.0399999998</v>
      </c>
      <c r="L31" s="31">
        <f t="shared" si="1"/>
        <v>368532.83999999997</v>
      </c>
      <c r="M31" s="31">
        <f t="shared" si="2"/>
        <v>820240.2</v>
      </c>
      <c r="N31" s="31">
        <v>0</v>
      </c>
      <c r="O31" s="31">
        <f t="shared" si="3"/>
        <v>820240.2</v>
      </c>
      <c r="P31" s="31">
        <v>1904449</v>
      </c>
      <c r="Q31" s="31"/>
      <c r="R31" s="31">
        <v>0</v>
      </c>
    </row>
    <row r="32" spans="2:23" x14ac:dyDescent="0.3">
      <c r="B32" s="28" t="s">
        <v>92</v>
      </c>
      <c r="C32" s="29">
        <v>2018</v>
      </c>
      <c r="D32" s="29" t="s">
        <v>47</v>
      </c>
      <c r="E32" s="36">
        <v>84902283</v>
      </c>
      <c r="F32" s="36">
        <v>76100700</v>
      </c>
      <c r="G32" s="36">
        <v>76100700</v>
      </c>
      <c r="H32" s="36">
        <v>10000000</v>
      </c>
      <c r="I32" s="37">
        <v>0.314</v>
      </c>
      <c r="J32" s="37">
        <v>1.17</v>
      </c>
      <c r="K32" s="36">
        <f t="shared" si="0"/>
        <v>1129334.388</v>
      </c>
      <c r="L32" s="36">
        <f t="shared" si="1"/>
        <v>335232.15514285711</v>
      </c>
      <c r="M32" s="36">
        <f t="shared" si="2"/>
        <v>773378.19</v>
      </c>
      <c r="N32" s="36">
        <v>20724.042857142857</v>
      </c>
      <c r="O32" s="36">
        <f t="shared" si="3"/>
        <v>794102.23285714281</v>
      </c>
      <c r="P32" s="36">
        <v>0</v>
      </c>
      <c r="Q32" s="36"/>
      <c r="R32" s="36">
        <v>317640.89314285712</v>
      </c>
    </row>
    <row r="33" spans="2:18" x14ac:dyDescent="0.3">
      <c r="B33" s="28" t="s">
        <v>93</v>
      </c>
      <c r="C33" s="29">
        <v>2019</v>
      </c>
      <c r="D33" s="29" t="s">
        <v>48</v>
      </c>
      <c r="E33" s="36">
        <v>84902283</v>
      </c>
      <c r="F33" s="36">
        <v>72295665</v>
      </c>
      <c r="G33" s="36">
        <v>72295665</v>
      </c>
      <c r="H33" s="36">
        <v>10000000</v>
      </c>
      <c r="I33" s="37">
        <v>0.314</v>
      </c>
      <c r="J33" s="37">
        <v>1.17</v>
      </c>
      <c r="K33" s="36">
        <f t="shared" si="0"/>
        <v>1072867.6686</v>
      </c>
      <c r="L33" s="36">
        <f t="shared" si="1"/>
        <v>323284.34524285712</v>
      </c>
      <c r="M33" s="36">
        <f t="shared" si="2"/>
        <v>728859.28049999988</v>
      </c>
      <c r="N33" s="36">
        <v>20724.042857142857</v>
      </c>
      <c r="O33" s="36">
        <f t="shared" si="3"/>
        <v>749583.32335714274</v>
      </c>
      <c r="P33" s="36">
        <v>0</v>
      </c>
      <c r="Q33" s="36"/>
      <c r="R33" s="36">
        <v>299833.32934285718</v>
      </c>
    </row>
    <row r="34" spans="2:18" x14ac:dyDescent="0.3">
      <c r="B34" s="28" t="s">
        <v>94</v>
      </c>
      <c r="C34" s="29">
        <v>2020</v>
      </c>
      <c r="D34" s="29" t="s">
        <v>49</v>
      </c>
      <c r="E34" s="36">
        <v>84902283</v>
      </c>
      <c r="F34" s="36">
        <v>68680881.75</v>
      </c>
      <c r="G34" s="36">
        <v>68680881.75</v>
      </c>
      <c r="H34" s="36">
        <v>10000000</v>
      </c>
      <c r="I34" s="37">
        <v>0.314</v>
      </c>
      <c r="J34" s="37">
        <v>1.17</v>
      </c>
      <c r="K34" s="36">
        <f t="shared" si="0"/>
        <v>1019224.2851699998</v>
      </c>
      <c r="L34" s="36">
        <f t="shared" si="1"/>
        <v>311933.92583785712</v>
      </c>
      <c r="M34" s="36">
        <f t="shared" si="2"/>
        <v>686566.31647499988</v>
      </c>
      <c r="N34" s="36">
        <v>20724.042857142857</v>
      </c>
      <c r="O34" s="36">
        <f t="shared" si="3"/>
        <v>707290.35933214275</v>
      </c>
      <c r="P34" s="36">
        <v>120459</v>
      </c>
      <c r="Q34" s="36"/>
      <c r="R34" s="36">
        <v>234732.54373285716</v>
      </c>
    </row>
    <row r="35" spans="2:18" x14ac:dyDescent="0.3">
      <c r="B35" s="28" t="s">
        <v>95</v>
      </c>
      <c r="C35" s="29">
        <v>2021</v>
      </c>
      <c r="D35" s="29" t="s">
        <v>50</v>
      </c>
      <c r="E35" s="36">
        <v>84902283</v>
      </c>
      <c r="F35" s="36">
        <v>65246837.662499994</v>
      </c>
      <c r="G35" s="36">
        <v>65246837.662499994</v>
      </c>
      <c r="H35" s="36">
        <v>10000000</v>
      </c>
      <c r="I35" s="38">
        <v>0.314</v>
      </c>
      <c r="J35" s="38">
        <v>1.17</v>
      </c>
      <c r="K35" s="36">
        <f t="shared" si="0"/>
        <v>968263.0709114999</v>
      </c>
      <c r="L35" s="36">
        <f t="shared" si="1"/>
        <v>301151.02740310709</v>
      </c>
      <c r="M35" s="36">
        <f t="shared" si="2"/>
        <v>646388.00065124989</v>
      </c>
      <c r="N35" s="36">
        <v>20724.042857142857</v>
      </c>
      <c r="O35" s="36">
        <f t="shared" si="3"/>
        <v>667112.04350839276</v>
      </c>
      <c r="P35" s="36">
        <v>0</v>
      </c>
      <c r="Q35" s="36"/>
      <c r="R35" s="36">
        <v>266844.81740335713</v>
      </c>
    </row>
    <row r="36" spans="2:18" x14ac:dyDescent="0.3">
      <c r="B36" s="28" t="s">
        <v>96</v>
      </c>
      <c r="C36" s="29">
        <v>2022</v>
      </c>
      <c r="D36" s="29" t="s">
        <v>51</v>
      </c>
      <c r="E36" s="36">
        <v>84902283</v>
      </c>
      <c r="F36" s="36">
        <v>61984495.779374994</v>
      </c>
      <c r="G36" s="36">
        <v>61984495.779374994</v>
      </c>
      <c r="H36" s="36">
        <v>10000000</v>
      </c>
      <c r="I36" s="38">
        <v>0.314</v>
      </c>
      <c r="J36" s="38">
        <v>1.17</v>
      </c>
      <c r="K36" s="36">
        <f t="shared" si="0"/>
        <v>919849.9173659248</v>
      </c>
      <c r="L36" s="36">
        <f t="shared" si="1"/>
        <v>290907.2738900946</v>
      </c>
      <c r="M36" s="36">
        <f t="shared" si="2"/>
        <v>608218.60061868734</v>
      </c>
      <c r="N36" s="36">
        <v>20724.042857142857</v>
      </c>
      <c r="O36" s="36">
        <f t="shared" si="3"/>
        <v>628942.64347583021</v>
      </c>
      <c r="P36" s="36">
        <v>0</v>
      </c>
      <c r="Q36" s="36"/>
      <c r="R36" s="36">
        <v>251577.05739033213</v>
      </c>
    </row>
    <row r="37" spans="2:18" x14ac:dyDescent="0.3">
      <c r="B37" s="28" t="s">
        <v>97</v>
      </c>
      <c r="C37" s="29">
        <v>2023</v>
      </c>
      <c r="D37" s="29" t="s">
        <v>52</v>
      </c>
      <c r="E37" s="36">
        <v>84902283</v>
      </c>
      <c r="F37" s="36">
        <v>58885270.990406245</v>
      </c>
      <c r="G37" s="36">
        <v>58885270.990406245</v>
      </c>
      <c r="H37" s="36">
        <v>10000000</v>
      </c>
      <c r="I37" s="38">
        <v>0.314</v>
      </c>
      <c r="J37" s="38">
        <v>1.17</v>
      </c>
      <c r="K37" s="36">
        <f t="shared" si="0"/>
        <v>873857.42149762856</v>
      </c>
      <c r="L37" s="36">
        <f t="shared" si="1"/>
        <v>281175.70805273275</v>
      </c>
      <c r="M37" s="36">
        <f t="shared" si="2"/>
        <v>571957.67058775295</v>
      </c>
      <c r="N37" s="36">
        <v>20724.042857142857</v>
      </c>
      <c r="O37" s="36">
        <f t="shared" si="3"/>
        <v>592681.71344489581</v>
      </c>
      <c r="P37" s="36">
        <v>0</v>
      </c>
      <c r="Q37" s="36"/>
      <c r="R37" s="36">
        <v>237072.68537795838</v>
      </c>
    </row>
    <row r="38" spans="2:18" x14ac:dyDescent="0.3">
      <c r="B38" s="28" t="s">
        <v>98</v>
      </c>
      <c r="C38" s="29">
        <v>2024</v>
      </c>
      <c r="D38" s="29" t="s">
        <v>53</v>
      </c>
      <c r="E38" s="36">
        <v>84902283</v>
      </c>
      <c r="F38" s="36">
        <v>55941007.440885931</v>
      </c>
      <c r="G38" s="36">
        <v>55941007.440885931</v>
      </c>
      <c r="H38" s="36">
        <v>10000000</v>
      </c>
      <c r="I38" s="38">
        <v>0.314</v>
      </c>
      <c r="J38" s="38">
        <v>1.17</v>
      </c>
      <c r="K38" s="36">
        <f t="shared" si="0"/>
        <v>830164.55042274715</v>
      </c>
      <c r="L38" s="36">
        <f t="shared" si="1"/>
        <v>271930.72050723893</v>
      </c>
      <c r="M38" s="36">
        <f t="shared" si="2"/>
        <v>537509.7870583653</v>
      </c>
      <c r="N38" s="36">
        <v>20724.042857142857</v>
      </c>
      <c r="O38" s="36">
        <f t="shared" si="3"/>
        <v>558233.82991550816</v>
      </c>
      <c r="P38" s="36">
        <v>0</v>
      </c>
      <c r="Q38" s="36"/>
      <c r="R38" s="36">
        <v>223293.53196620333</v>
      </c>
    </row>
    <row r="39" spans="2:18" x14ac:dyDescent="0.3">
      <c r="B39" s="28" t="s">
        <v>99</v>
      </c>
      <c r="C39" s="29">
        <v>2025</v>
      </c>
      <c r="D39" s="29" t="s">
        <v>54</v>
      </c>
      <c r="E39" s="36">
        <v>84902283</v>
      </c>
      <c r="F39" s="36">
        <v>53143957.068841629</v>
      </c>
      <c r="G39" s="36">
        <v>53143957.068841629</v>
      </c>
      <c r="H39" s="36">
        <v>53143957.068841629</v>
      </c>
      <c r="I39" s="38">
        <v>0.314</v>
      </c>
      <c r="J39" s="38">
        <v>1.17</v>
      </c>
      <c r="K39" s="36">
        <f t="shared" si="0"/>
        <v>788656.3229016097</v>
      </c>
      <c r="L39" s="36">
        <f t="shared" si="1"/>
        <v>788656.3229016097</v>
      </c>
      <c r="M39" s="36">
        <f t="shared" si="2"/>
        <v>0</v>
      </c>
      <c r="N39" s="36">
        <v>-2.9103830456733704E-11</v>
      </c>
      <c r="O39" s="36">
        <f t="shared" si="3"/>
        <v>-2.9103830456733704E-11</v>
      </c>
      <c r="P39" s="36">
        <v>0</v>
      </c>
      <c r="Q39" s="36"/>
      <c r="R39" s="36">
        <v>0</v>
      </c>
    </row>
    <row r="40" spans="2:18" x14ac:dyDescent="0.3">
      <c r="B40" s="28" t="s">
        <v>100</v>
      </c>
      <c r="C40" s="29">
        <v>2026</v>
      </c>
      <c r="D40" s="29" t="s">
        <v>55</v>
      </c>
      <c r="E40" s="36">
        <v>84902283</v>
      </c>
      <c r="F40" s="36">
        <v>50486759.215399548</v>
      </c>
      <c r="G40" s="36">
        <v>50486759.215399548</v>
      </c>
      <c r="H40" s="36">
        <v>50486759.215399548</v>
      </c>
      <c r="I40" s="38">
        <v>0.314</v>
      </c>
      <c r="J40" s="38">
        <v>1.17</v>
      </c>
      <c r="K40" s="36">
        <f t="shared" si="0"/>
        <v>749223.50675652921</v>
      </c>
      <c r="L40" s="36">
        <f t="shared" si="1"/>
        <v>749223.50675652921</v>
      </c>
      <c r="M40" s="36">
        <f t="shared" si="2"/>
        <v>0</v>
      </c>
      <c r="N40" s="36">
        <v>0</v>
      </c>
      <c r="O40" s="36">
        <f t="shared" si="3"/>
        <v>0</v>
      </c>
      <c r="P40" s="36">
        <v>0</v>
      </c>
      <c r="Q40" s="36"/>
      <c r="R40" s="36">
        <v>0</v>
      </c>
    </row>
    <row r="41" spans="2:18" x14ac:dyDescent="0.3">
      <c r="B41" s="28" t="s">
        <v>101</v>
      </c>
      <c r="C41" s="29">
        <v>2027</v>
      </c>
      <c r="D41" s="29" t="s">
        <v>56</v>
      </c>
      <c r="E41" s="36">
        <v>84902283</v>
      </c>
      <c r="F41" s="36">
        <v>47962421.254629567</v>
      </c>
      <c r="G41" s="36">
        <v>47962421.254629567</v>
      </c>
      <c r="H41" s="36">
        <v>47962421.254629567</v>
      </c>
      <c r="I41" s="38">
        <v>0.314</v>
      </c>
      <c r="J41" s="38">
        <v>1.17</v>
      </c>
      <c r="K41" s="36">
        <f t="shared" si="0"/>
        <v>711762.33141870273</v>
      </c>
      <c r="L41" s="36">
        <f t="shared" si="1"/>
        <v>711762.33141870273</v>
      </c>
      <c r="M41" s="36">
        <f t="shared" si="2"/>
        <v>0</v>
      </c>
      <c r="N41" s="36">
        <v>0</v>
      </c>
      <c r="O41" s="36">
        <f t="shared" si="3"/>
        <v>0</v>
      </c>
      <c r="P41" s="36">
        <v>0</v>
      </c>
      <c r="Q41" s="36"/>
      <c r="R41" s="36">
        <v>0</v>
      </c>
    </row>
    <row r="42" spans="2:18" x14ac:dyDescent="0.3">
      <c r="B42" s="28" t="s">
        <v>88</v>
      </c>
      <c r="C42" s="29">
        <v>2028</v>
      </c>
      <c r="D42" s="29" t="s">
        <v>57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3">
      <c r="B43" s="28" t="s">
        <v>88</v>
      </c>
      <c r="C43" s="29">
        <v>2029</v>
      </c>
      <c r="D43" s="29" t="s">
        <v>58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3">
      <c r="B44" s="28" t="s">
        <v>88</v>
      </c>
      <c r="C44" s="29">
        <v>2030</v>
      </c>
      <c r="D44" s="29" t="s">
        <v>59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3">
      <c r="B45" s="28" t="s">
        <v>88</v>
      </c>
      <c r="C45" s="29">
        <v>2031</v>
      </c>
      <c r="D45" s="29" t="s">
        <v>60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3">
      <c r="B46" s="28" t="s">
        <v>88</v>
      </c>
      <c r="C46" s="29">
        <v>2032</v>
      </c>
      <c r="D46" s="29" t="s">
        <v>61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3">
      <c r="B47" s="28" t="s">
        <v>88</v>
      </c>
      <c r="C47" s="29">
        <v>2033</v>
      </c>
      <c r="D47" s="29" t="s">
        <v>62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3">
      <c r="B48" s="28" t="s">
        <v>88</v>
      </c>
      <c r="C48" s="29">
        <v>2034</v>
      </c>
      <c r="D48" s="29" t="s">
        <v>63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3">
      <c r="B49" s="28" t="s">
        <v>88</v>
      </c>
      <c r="C49" s="29">
        <v>2035</v>
      </c>
      <c r="D49" s="29" t="s">
        <v>64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3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3">
      <c r="E51" s="42">
        <f>MAX(E17:E49)</f>
        <v>84902283</v>
      </c>
      <c r="F51" s="40"/>
      <c r="G51" s="40"/>
      <c r="H51" s="40"/>
      <c r="I51" s="41"/>
      <c r="J51" s="41"/>
      <c r="K51" s="40"/>
      <c r="L51" s="40"/>
      <c r="M51" s="42">
        <f>SUM(M17:M49)</f>
        <v>5373118.0458910558</v>
      </c>
      <c r="N51" s="42">
        <f t="shared" ref="N51:R51" si="4">SUM(N17:N49)</f>
        <v>145068.29999999999</v>
      </c>
      <c r="O51" s="42">
        <f t="shared" si="4"/>
        <v>5518186.3458910547</v>
      </c>
      <c r="P51" s="42">
        <f t="shared" si="4"/>
        <v>2024908</v>
      </c>
      <c r="Q51" s="42">
        <f t="shared" si="4"/>
        <v>0</v>
      </c>
      <c r="R51" s="42">
        <f t="shared" si="4"/>
        <v>1830994.8583564225</v>
      </c>
    </row>
    <row r="52" spans="2:19" s="3" customFormat="1" x14ac:dyDescent="0.3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3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3">
      <c r="C54" s="2" t="s">
        <v>68</v>
      </c>
      <c r="E54" s="39"/>
    </row>
    <row r="55" spans="2:19" x14ac:dyDescent="0.3">
      <c r="B55" s="39"/>
      <c r="D55" s="47" t="s">
        <v>69</v>
      </c>
    </row>
    <row r="56" spans="2:19" x14ac:dyDescent="0.3">
      <c r="B56" s="39"/>
    </row>
    <row r="57" spans="2:19" x14ac:dyDescent="0.3">
      <c r="B57" s="39" t="s">
        <v>70</v>
      </c>
      <c r="N57" s="48" t="s">
        <v>71</v>
      </c>
      <c r="O57" s="49"/>
      <c r="P57" s="39"/>
      <c r="Q57" s="39"/>
    </row>
    <row r="58" spans="2:19" x14ac:dyDescent="0.3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3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3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3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3">
      <c r="D62" s="53"/>
      <c r="E62" s="39"/>
    </row>
    <row r="63" spans="2:19" x14ac:dyDescent="0.3">
      <c r="D63" s="53"/>
      <c r="E63" s="39"/>
      <c r="S63" s="43" t="s">
        <v>84</v>
      </c>
    </row>
    <row r="64" spans="2:19" x14ac:dyDescent="0.3">
      <c r="D64" s="53"/>
      <c r="E64" s="39"/>
    </row>
    <row r="65" spans="4:4" x14ac:dyDescent="0.3">
      <c r="D65" s="63"/>
    </row>
    <row r="66" spans="4:4" x14ac:dyDescent="0.3">
      <c r="D66" s="63"/>
    </row>
    <row r="67" spans="4:4" x14ac:dyDescent="0.3">
      <c r="D67" s="63"/>
    </row>
    <row r="68" spans="4:4" x14ac:dyDescent="0.3">
      <c r="D68" s="63"/>
    </row>
    <row r="69" spans="4:4" x14ac:dyDescent="0.3">
      <c r="D69" s="63"/>
    </row>
    <row r="70" spans="4:4" x14ac:dyDescent="0.3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Desiree C</cp:lastModifiedBy>
  <dcterms:created xsi:type="dcterms:W3CDTF">2018-08-09T19:59:04Z</dcterms:created>
  <dcterms:modified xsi:type="dcterms:W3CDTF">2018-08-30T12:16:23Z</dcterms:modified>
</cp:coreProperties>
</file>