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02914A89-362C-4593-B438-12004286033D}" xr6:coauthVersionLast="44" xr6:coauthVersionMax="44" xr10:uidLastSave="{00000000-0000-0000-0000-000000000000}"/>
  <bookViews>
    <workbookView xWindow="-120" yWindow="-120" windowWidth="20730" windowHeight="11160" xr2:uid="{56CC5176-CC06-4EC8-8EEA-B356A6F86746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M46" i="1"/>
  <c r="O46" i="1" s="1"/>
  <c r="M45" i="1"/>
  <c r="O45" i="1" s="1"/>
  <c r="K45" i="1"/>
  <c r="L45" i="1"/>
  <c r="M44" i="1"/>
  <c r="O44" i="1" s="1"/>
  <c r="L44" i="1"/>
  <c r="K44" i="1"/>
  <c r="K43" i="1"/>
  <c r="M42" i="1"/>
  <c r="O42" i="1" s="1"/>
  <c r="M41" i="1"/>
  <c r="O41" i="1" s="1"/>
  <c r="K41" i="1"/>
  <c r="L41" i="1"/>
  <c r="M40" i="1"/>
  <c r="O40" i="1" s="1"/>
  <c r="L40" i="1"/>
  <c r="K39" i="1"/>
  <c r="M38" i="1"/>
  <c r="M37" i="1"/>
  <c r="O37" i="1" s="1"/>
  <c r="M36" i="1"/>
  <c r="O36" i="1" s="1"/>
  <c r="L36" i="1"/>
  <c r="K32" i="1"/>
  <c r="M32" i="1"/>
  <c r="O32" i="1" s="1"/>
  <c r="L32" i="1"/>
  <c r="M29" i="1"/>
  <c r="O29" i="1" s="1"/>
  <c r="M28" i="1"/>
  <c r="O28" i="1" s="1"/>
  <c r="L28" i="1"/>
  <c r="K28" i="1"/>
  <c r="L27" i="1"/>
  <c r="M26" i="1"/>
  <c r="O26" i="1" s="1"/>
  <c r="L26" i="1"/>
  <c r="M25" i="1"/>
  <c r="O25" i="1" s="1"/>
  <c r="L25" i="1"/>
  <c r="K25" i="1"/>
  <c r="M24" i="1"/>
  <c r="O24" i="1" s="1"/>
  <c r="L24" i="1"/>
  <c r="K24" i="1"/>
  <c r="L23" i="1"/>
  <c r="M22" i="1"/>
  <c r="O22" i="1" s="1"/>
  <c r="L22" i="1"/>
  <c r="M21" i="1"/>
  <c r="O21" i="1" s="1"/>
  <c r="L21" i="1"/>
  <c r="K21" i="1"/>
  <c r="M20" i="1"/>
  <c r="O20" i="1" s="1"/>
  <c r="L20" i="1"/>
  <c r="K20" i="1"/>
  <c r="K19" i="1"/>
  <c r="M18" i="1"/>
  <c r="O18" i="1" s="1"/>
  <c r="L18" i="1"/>
  <c r="M17" i="1"/>
  <c r="L17" i="1"/>
  <c r="K17" i="1"/>
  <c r="E51" i="1"/>
  <c r="L35" i="1" l="1"/>
  <c r="M34" i="1"/>
  <c r="K23" i="1"/>
  <c r="K27" i="1"/>
  <c r="M30" i="1"/>
  <c r="L47" i="1"/>
  <c r="K18" i="1"/>
  <c r="M19" i="1"/>
  <c r="O19" i="1" s="1"/>
  <c r="K22" i="1"/>
  <c r="M23" i="1"/>
  <c r="O23" i="1" s="1"/>
  <c r="K26" i="1"/>
  <c r="M27" i="1"/>
  <c r="O27" i="1" s="1"/>
  <c r="K30" i="1"/>
  <c r="M31" i="1"/>
  <c r="K34" i="1"/>
  <c r="M35" i="1"/>
  <c r="O35" i="1" s="1"/>
  <c r="K38" i="1"/>
  <c r="M39" i="1"/>
  <c r="O39" i="1" s="1"/>
  <c r="K42" i="1"/>
  <c r="M43" i="1"/>
  <c r="O43" i="1" s="1"/>
  <c r="K46" i="1"/>
  <c r="M47" i="1"/>
  <c r="O47" i="1" s="1"/>
  <c r="O17" i="1"/>
  <c r="K31" i="1"/>
  <c r="L19" i="1"/>
  <c r="L39" i="1"/>
  <c r="L43" i="1"/>
  <c r="N51" i="1"/>
  <c r="L30" i="1"/>
  <c r="L31" i="1"/>
  <c r="M33" i="1"/>
  <c r="O33" i="1" s="1"/>
  <c r="L42" i="1"/>
  <c r="L46" i="1"/>
  <c r="K49" i="1"/>
  <c r="L34" i="1"/>
  <c r="O38" i="1"/>
  <c r="L49" i="1"/>
  <c r="K36" i="1"/>
  <c r="K40" i="1"/>
  <c r="K35" i="1"/>
  <c r="L38" i="1"/>
  <c r="O30" i="1" l="1"/>
  <c r="M51" i="1"/>
  <c r="L29" i="1"/>
  <c r="K29" i="1"/>
  <c r="R51" i="1"/>
  <c r="P51" i="1"/>
  <c r="L37" i="1"/>
  <c r="K37" i="1"/>
  <c r="L33" i="1"/>
  <c r="K33" i="1"/>
  <c r="O34" i="1"/>
  <c r="O31" i="1"/>
  <c r="O51" i="1" l="1"/>
</calcChain>
</file>

<file path=xl/sharedStrings.xml><?xml version="1.0" encoding="utf-8"?>
<sst xmlns="http://schemas.openxmlformats.org/spreadsheetml/2006/main" count="319" uniqueCount="106">
  <si>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</si>
  <si>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</si>
  <si>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</si>
  <si>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</si>
  <si>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</si>
  <si>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</si>
  <si>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</si>
  <si>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</si>
  <si>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</si>
  <si>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</si>
  <si>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</si>
  <si>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</si>
  <si>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</si>
  <si>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</si>
  <si>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</si>
  <si>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</si>
  <si>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</si>
  <si>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</si>
  <si>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</si>
  <si>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</si>
  <si>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</si>
  <si>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</si>
  <si>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</si>
  <si>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</si>
  <si>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</si>
  <si>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</si>
  <si>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</si>
  <si>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</si>
  <si>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</si>
  <si>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</si>
  <si>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</si>
  <si>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</si>
  <si>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</si>
  <si>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</si>
  <si>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</si>
  <si>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</si>
  <si>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</si>
  <si>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</si>
  <si>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</si>
  <si>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</si>
  <si>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</si>
  <si>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</si>
  <si>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</si>
  <si>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</si>
  <si>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</si>
  <si>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</si>
  <si>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</si>
  <si>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</si>
  <si>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</si>
  <si>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</si>
  <si>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</si>
  <si>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</si>
  <si>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</si>
  <si>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</si>
  <si>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</si>
  <si>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</si>
  <si>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</si>
  <si>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</si>
  <si>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</si>
  <si>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</si>
  <si>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</si>
  <si>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</si>
  <si>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</si>
  <si>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</si>
  <si>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</si>
  <si>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</si>
  <si>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</si>
  <si>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</si>
  <si>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</si>
  <si>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</si>
  <si>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</si>
  <si>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</si>
  <si>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</si>
  <si>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</si>
  <si>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</si>
  <si>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</si>
  <si>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</si>
  <si>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</si>
  <si>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</si>
  <si>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</si>
  <si>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</si>
  <si>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</si>
  <si>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</si>
  <si>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</si>
  <si>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BLANKET</t>
  </si>
  <si>
    <t>LOGAN'S GAP WIND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</si>
  <si>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</si>
  <si>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</si>
  <si>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</si>
  <si>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</si>
  <si>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</si>
  <si>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</si>
  <si>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</si>
  <si>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</si>
  <si>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</si>
  <si>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</si>
  <si>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</si>
  <si>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</si>
  <si>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</si>
  <si>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</si>
  <si>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</si>
  <si>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025904</t>
  </si>
  <si>
    <t>Kathy Mathias</t>
  </si>
  <si>
    <t>Ch313@moakcasey.com</t>
  </si>
  <si>
    <t>Associate, Moak Casey &amp; Associates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</si>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</sst>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0" applyFont="1"/>
    <xf numFmtId="0" fontId="11" fillId="0" borderId="0" xfId="3" applyFont="1"/>
    <xf numFmtId="0" fontId="12" fillId="0" borderId="0" xfId="3" applyFont="1"/>
    <xf numFmtId="0" fontId="5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3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49" fontId="4" fillId="0" borderId="4" xfId="3" applyNumberFormat="1" applyBorder="1" applyAlignment="1">
      <alignment horizontal="left"/>
    </xf>
    <xf numFmtId="165" fontId="4" fillId="0" borderId="4" xfId="3" applyNumberFormat="1" applyBorder="1" applyAlignment="1">
      <alignment horizontal="left"/>
    </xf>
    <xf numFmtId="166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3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7" fontId="4" fillId="2" borderId="1" xfId="3" applyNumberFormat="1" applyFill="1" applyBorder="1"/>
    <xf numFmtId="165" fontId="4" fillId="0" borderId="0" xfId="3" applyNumberFormat="1"/>
    <xf numFmtId="165" fontId="13" fillId="3" borderId="1" xfId="4" applyNumberFormat="1" applyFont="1" applyFill="1" applyBorder="1"/>
    <xf numFmtId="167" fontId="13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3" fillId="3" borderId="1" xfId="0" applyFont="1" applyFill="1" applyBorder="1" applyAlignment="1">
      <alignment horizontal="left"/>
    </xf>
    <xf numFmtId="0" fontId="4" fillId="3" borderId="0" xfId="0" applyFont="1" applyFill="1"/>
    <xf numFmtId="0" fontId="13" fillId="0" borderId="0" xfId="0" applyFont="1" applyAlignment="1">
      <alignment horizontal="right"/>
    </xf>
    <xf numFmtId="0" fontId="4" fillId="0" borderId="7" xfId="0" applyFont="1" applyBorder="1"/>
    <xf numFmtId="0" fontId="13" fillId="0" borderId="0" xfId="0" applyFont="1" applyAlignment="1">
      <alignment horizontal="left"/>
    </xf>
    <xf numFmtId="0" fontId="4" fillId="0" borderId="8" xfId="0" applyFont="1" applyBorder="1"/>
    <xf numFmtId="0" fontId="15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  <xf numFmtId="0" fontId="3" fillId="0" borderId="6" xfId="3" applyFont="1" applyBorder="1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A1B7C1AC-42BE-4712-B7E7-1DB9AC33096E}"/>
    <cellStyle name="Hyperlink" xfId="2" builtinId="8"/>
    <cellStyle name="Normal" xfId="0" builtinId="0"/>
    <cellStyle name="Normal 5" xfId="3" xr:uid="{B48760FF-4697-4C18-A675-DF9887F5A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B212-FFD9-4C32-9AB0-3FDEB23DD0E0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G10" sqref="G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101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334</v>
      </c>
      <c r="I5" s="12"/>
    </row>
    <row r="6" spans="1:22" x14ac:dyDescent="0.25">
      <c r="G6" s="13" t="s">
        <v>5</v>
      </c>
      <c r="H6" s="14" t="s">
        <v>83</v>
      </c>
      <c r="K6" s="14"/>
    </row>
    <row r="7" spans="1:22" x14ac:dyDescent="0.25">
      <c r="G7" s="15" t="s">
        <v>6</v>
      </c>
      <c r="H7" s="14" t="s">
        <v>84</v>
      </c>
    </row>
    <row r="8" spans="1:22" x14ac:dyDescent="0.25">
      <c r="G8" s="15" t="s">
        <v>7</v>
      </c>
      <c r="H8" s="16" t="s">
        <v>85</v>
      </c>
    </row>
    <row r="9" spans="1:22" x14ac:dyDescent="0.25">
      <c r="G9" s="10" t="s">
        <v>8</v>
      </c>
      <c r="H9" s="17">
        <v>10000000</v>
      </c>
    </row>
    <row r="10" spans="1:22" x14ac:dyDescent="0.25">
      <c r="G10" s="56" t="s">
        <v>105</v>
      </c>
      <c r="H10" s="18" t="s">
        <v>100</v>
      </c>
      <c r="I10" s="12"/>
    </row>
    <row r="11" spans="1:22" x14ac:dyDescent="0.25">
      <c r="G11" s="10" t="s">
        <v>9</v>
      </c>
      <c r="H11" s="19">
        <v>2014</v>
      </c>
      <c r="I11" s="12"/>
      <c r="P11" s="2" t="s">
        <v>10</v>
      </c>
    </row>
    <row r="12" spans="1:22" x14ac:dyDescent="0.25">
      <c r="G12" s="10" t="s">
        <v>11</v>
      </c>
      <c r="H12" s="19">
        <v>2016</v>
      </c>
      <c r="I12" s="12"/>
    </row>
    <row r="13" spans="1:22" x14ac:dyDescent="0.25">
      <c r="G13" s="20" t="s">
        <v>12</v>
      </c>
      <c r="H13" s="19">
        <v>2015</v>
      </c>
      <c r="I13" s="2" t="s">
        <v>13</v>
      </c>
    </row>
    <row r="14" spans="1:22" x14ac:dyDescent="0.25">
      <c r="G14" s="20" t="s">
        <v>14</v>
      </c>
      <c r="H14" s="19">
        <v>2026</v>
      </c>
      <c r="I14" s="2" t="s">
        <v>15</v>
      </c>
    </row>
    <row r="16" spans="1:22" s="21" customFormat="1" ht="118.5" customHeight="1" x14ac:dyDescent="0.1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2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2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2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2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2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2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2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2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25">
      <c r="B25" s="25" t="s">
        <v>86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25">
      <c r="B26" s="25" t="s">
        <v>86</v>
      </c>
      <c r="C26" s="25">
        <v>2012</v>
      </c>
      <c r="D26" s="25" t="s">
        <v>42</v>
      </c>
      <c r="E26" s="26" t="s">
        <v>86</v>
      </c>
      <c r="F26" s="26" t="s">
        <v>86</v>
      </c>
      <c r="G26" s="26" t="s">
        <v>86</v>
      </c>
      <c r="H26" s="26" t="s">
        <v>86</v>
      </c>
      <c r="I26" s="27" t="s">
        <v>86</v>
      </c>
      <c r="J26" s="27" t="s">
        <v>86</v>
      </c>
      <c r="K26" s="26" t="str">
        <f t="shared" si="0"/>
        <v/>
      </c>
      <c r="L26" s="26" t="str">
        <f t="shared" si="1"/>
        <v/>
      </c>
      <c r="M26" s="26" t="str">
        <f t="shared" si="2"/>
        <v/>
      </c>
      <c r="N26" s="26" t="s">
        <v>86</v>
      </c>
      <c r="O26" s="26" t="str">
        <f t="shared" si="3"/>
        <v/>
      </c>
      <c r="P26" s="26" t="s">
        <v>86</v>
      </c>
      <c r="Q26" s="26"/>
      <c r="R26" s="26" t="s">
        <v>86</v>
      </c>
    </row>
    <row r="27" spans="2:23" x14ac:dyDescent="0.25">
      <c r="B27" s="25" t="s">
        <v>86</v>
      </c>
      <c r="C27" s="25">
        <v>2013</v>
      </c>
      <c r="D27" s="25" t="s">
        <v>43</v>
      </c>
      <c r="E27" s="26" t="s">
        <v>86</v>
      </c>
      <c r="F27" s="26" t="s">
        <v>86</v>
      </c>
      <c r="G27" s="26" t="s">
        <v>86</v>
      </c>
      <c r="H27" s="26" t="s">
        <v>86</v>
      </c>
      <c r="I27" s="27" t="s">
        <v>86</v>
      </c>
      <c r="J27" s="27" t="s">
        <v>86</v>
      </c>
      <c r="K27" s="26" t="str">
        <f t="shared" si="0"/>
        <v/>
      </c>
      <c r="L27" s="26" t="str">
        <f t="shared" si="1"/>
        <v/>
      </c>
      <c r="M27" s="26" t="str">
        <f t="shared" si="2"/>
        <v/>
      </c>
      <c r="N27" s="26" t="s">
        <v>86</v>
      </c>
      <c r="O27" s="26" t="str">
        <f t="shared" si="3"/>
        <v/>
      </c>
      <c r="P27" s="26" t="s">
        <v>86</v>
      </c>
      <c r="Q27" s="26"/>
      <c r="R27" s="26" t="s">
        <v>86</v>
      </c>
    </row>
    <row r="28" spans="2:23" x14ac:dyDescent="0.25">
      <c r="B28" s="25" t="s">
        <v>87</v>
      </c>
      <c r="C28" s="25">
        <v>2014</v>
      </c>
      <c r="D28" s="25" t="s">
        <v>44</v>
      </c>
      <c r="E28" s="26" t="s">
        <v>86</v>
      </c>
      <c r="F28" s="26" t="s">
        <v>86</v>
      </c>
      <c r="G28" s="26" t="s">
        <v>86</v>
      </c>
      <c r="H28" s="26" t="s">
        <v>86</v>
      </c>
      <c r="I28" s="27" t="s">
        <v>86</v>
      </c>
      <c r="J28" s="27" t="s">
        <v>86</v>
      </c>
      <c r="K28" s="26" t="str">
        <f t="shared" si="0"/>
        <v/>
      </c>
      <c r="L28" s="26" t="str">
        <f t="shared" si="1"/>
        <v/>
      </c>
      <c r="M28" s="26" t="str">
        <f t="shared" si="2"/>
        <v/>
      </c>
      <c r="N28" s="26" t="s">
        <v>86</v>
      </c>
      <c r="O28" s="26" t="str">
        <f t="shared" si="3"/>
        <v/>
      </c>
      <c r="P28" s="26" t="s">
        <v>86</v>
      </c>
      <c r="Q28" s="26"/>
      <c r="R28" s="26" t="s">
        <v>86</v>
      </c>
    </row>
    <row r="29" spans="2:23" x14ac:dyDescent="0.25">
      <c r="B29" s="25" t="s">
        <v>88</v>
      </c>
      <c r="C29" s="25">
        <v>2015</v>
      </c>
      <c r="D29" s="25" t="s">
        <v>45</v>
      </c>
      <c r="E29" s="26">
        <v>75284651</v>
      </c>
      <c r="F29" s="26">
        <v>0</v>
      </c>
      <c r="G29" s="26">
        <v>0</v>
      </c>
      <c r="H29" s="26">
        <v>0</v>
      </c>
      <c r="I29" s="27">
        <v>6.5000000000000002E-2</v>
      </c>
      <c r="J29" s="27">
        <v>1.04</v>
      </c>
      <c r="K29" s="26">
        <f t="shared" si="0"/>
        <v>0</v>
      </c>
      <c r="L29" s="26">
        <f t="shared" si="1"/>
        <v>0</v>
      </c>
      <c r="M29" s="26">
        <f t="shared" si="2"/>
        <v>0</v>
      </c>
      <c r="N29" s="26">
        <v>0</v>
      </c>
      <c r="O29" s="26">
        <f t="shared" si="3"/>
        <v>0</v>
      </c>
      <c r="P29" s="26">
        <v>0</v>
      </c>
      <c r="Q29" s="26"/>
      <c r="R29" s="26">
        <v>0</v>
      </c>
    </row>
    <row r="30" spans="2:23" x14ac:dyDescent="0.25">
      <c r="B30" s="25" t="s">
        <v>89</v>
      </c>
      <c r="C30" s="25">
        <v>2016</v>
      </c>
      <c r="D30" s="25" t="s">
        <v>46</v>
      </c>
      <c r="E30" s="26">
        <v>75284651</v>
      </c>
      <c r="F30" s="26">
        <v>73434610</v>
      </c>
      <c r="G30" s="26">
        <v>73434610</v>
      </c>
      <c r="H30" s="26">
        <v>10000000</v>
      </c>
      <c r="I30" s="27">
        <v>2.5399999999999999E-2</v>
      </c>
      <c r="J30" s="27">
        <v>1.04</v>
      </c>
      <c r="K30" s="26">
        <f t="shared" si="0"/>
        <v>782372.33493999997</v>
      </c>
      <c r="L30" s="26">
        <f t="shared" si="1"/>
        <v>122652.39094</v>
      </c>
      <c r="M30" s="26">
        <f t="shared" si="2"/>
        <v>659719.94400000002</v>
      </c>
      <c r="N30" s="26">
        <v>0</v>
      </c>
      <c r="O30" s="26">
        <f t="shared" si="3"/>
        <v>659719.94400000002</v>
      </c>
      <c r="P30" s="26">
        <v>832756</v>
      </c>
      <c r="Q30" s="26"/>
      <c r="R30" s="26">
        <v>0</v>
      </c>
    </row>
    <row r="31" spans="2:23" x14ac:dyDescent="0.25">
      <c r="B31" s="25" t="s">
        <v>90</v>
      </c>
      <c r="C31" s="25">
        <v>2017</v>
      </c>
      <c r="D31" s="25" t="s">
        <v>47</v>
      </c>
      <c r="E31" s="26">
        <v>75284651</v>
      </c>
      <c r="F31" s="26">
        <v>69073490</v>
      </c>
      <c r="G31" s="26">
        <v>69073490</v>
      </c>
      <c r="H31" s="26">
        <v>10000000</v>
      </c>
      <c r="I31" s="27">
        <v>7.0000000000000007E-2</v>
      </c>
      <c r="J31" s="27">
        <v>1.04</v>
      </c>
      <c r="K31" s="26">
        <f t="shared" si="0"/>
        <v>766715.73899999994</v>
      </c>
      <c r="L31" s="26">
        <f t="shared" si="1"/>
        <v>152351.443</v>
      </c>
      <c r="M31" s="26">
        <f t="shared" si="2"/>
        <v>614364.29599999997</v>
      </c>
      <c r="N31" s="26">
        <v>0</v>
      </c>
      <c r="O31" s="26">
        <f t="shared" si="3"/>
        <v>614364.29599999997</v>
      </c>
      <c r="P31" s="26">
        <v>0</v>
      </c>
      <c r="Q31" s="26"/>
      <c r="R31" s="26">
        <v>219930</v>
      </c>
    </row>
    <row r="32" spans="2:23" x14ac:dyDescent="0.25">
      <c r="B32" s="25" t="s">
        <v>91</v>
      </c>
      <c r="C32" s="25">
        <v>2018</v>
      </c>
      <c r="D32" s="25" t="s">
        <v>48</v>
      </c>
      <c r="E32" s="26">
        <v>75284651</v>
      </c>
      <c r="F32" s="26">
        <v>62660660</v>
      </c>
      <c r="G32" s="26">
        <v>62660660</v>
      </c>
      <c r="H32" s="26">
        <v>10000000</v>
      </c>
      <c r="I32" s="27">
        <v>7.0000000000000007E-2</v>
      </c>
      <c r="J32" s="27">
        <v>1.04</v>
      </c>
      <c r="K32" s="26">
        <f t="shared" si="0"/>
        <v>695533.326</v>
      </c>
      <c r="L32" s="26">
        <f t="shared" si="1"/>
        <v>147862.462</v>
      </c>
      <c r="M32" s="26">
        <f t="shared" si="2"/>
        <v>547670.86399999994</v>
      </c>
      <c r="N32" s="26">
        <v>0</v>
      </c>
      <c r="O32" s="26">
        <f t="shared" si="3"/>
        <v>547670.86399999994</v>
      </c>
      <c r="P32" s="26">
        <v>0</v>
      </c>
      <c r="Q32" s="26"/>
      <c r="R32" s="26">
        <v>50000</v>
      </c>
    </row>
    <row r="33" spans="2:18" x14ac:dyDescent="0.25">
      <c r="B33" s="25" t="s">
        <v>92</v>
      </c>
      <c r="C33" s="25">
        <v>2019</v>
      </c>
      <c r="D33" s="25" t="s">
        <v>49</v>
      </c>
      <c r="E33" s="26">
        <v>75284651</v>
      </c>
      <c r="F33" s="26">
        <v>56114100</v>
      </c>
      <c r="G33" s="26">
        <v>56114095</v>
      </c>
      <c r="H33" s="26">
        <v>10000000</v>
      </c>
      <c r="I33" s="27">
        <v>7.0000000000000007E-2</v>
      </c>
      <c r="J33" s="27">
        <v>0.97</v>
      </c>
      <c r="K33" s="26">
        <f t="shared" si="0"/>
        <v>583586.58799999999</v>
      </c>
      <c r="L33" s="26">
        <f t="shared" si="1"/>
        <v>136279.8665</v>
      </c>
      <c r="M33" s="26">
        <f t="shared" si="2"/>
        <v>447306.72149999999</v>
      </c>
      <c r="N33" s="26">
        <v>0</v>
      </c>
      <c r="O33" s="26">
        <f t="shared" si="3"/>
        <v>447306.72149999999</v>
      </c>
      <c r="P33" s="26">
        <v>0</v>
      </c>
      <c r="Q33" s="26"/>
      <c r="R33" s="26">
        <v>50000</v>
      </c>
    </row>
    <row r="34" spans="2:18" x14ac:dyDescent="0.25">
      <c r="B34" s="25" t="s">
        <v>93</v>
      </c>
      <c r="C34" s="25">
        <v>2020</v>
      </c>
      <c r="D34" s="25" t="s">
        <v>50</v>
      </c>
      <c r="E34" s="29">
        <v>75284651</v>
      </c>
      <c r="F34" s="29">
        <v>51624967.400000006</v>
      </c>
      <c r="G34" s="29">
        <v>51624967.400000006</v>
      </c>
      <c r="H34" s="29">
        <v>10000000</v>
      </c>
      <c r="I34" s="30">
        <v>7.0000000000000007E-2</v>
      </c>
      <c r="J34" s="30">
        <v>0.95649826000000004</v>
      </c>
      <c r="K34" s="29">
        <f t="shared" si="0"/>
        <v>529929.39208656736</v>
      </c>
      <c r="L34" s="29">
        <f t="shared" si="1"/>
        <v>131787.30318000002</v>
      </c>
      <c r="M34" s="29">
        <f t="shared" si="2"/>
        <v>398142.08890656731</v>
      </c>
      <c r="N34" s="29">
        <v>0</v>
      </c>
      <c r="O34" s="29">
        <f t="shared" si="3"/>
        <v>398142.08890656731</v>
      </c>
      <c r="P34" s="29">
        <v>0</v>
      </c>
      <c r="Q34" s="29"/>
      <c r="R34" s="29">
        <v>49999.700000000012</v>
      </c>
    </row>
    <row r="35" spans="2:18" x14ac:dyDescent="0.25">
      <c r="B35" s="25" t="s">
        <v>94</v>
      </c>
      <c r="C35" s="25">
        <v>2021</v>
      </c>
      <c r="D35" s="25" t="s">
        <v>51</v>
      </c>
      <c r="E35" s="29">
        <v>75284651</v>
      </c>
      <c r="F35" s="29">
        <v>47494970.008000009</v>
      </c>
      <c r="G35" s="29">
        <v>47494970.008000009</v>
      </c>
      <c r="H35" s="29">
        <v>10000000</v>
      </c>
      <c r="I35" s="30">
        <v>7.0000000000000007E-2</v>
      </c>
      <c r="J35" s="30">
        <v>0.95649826000000004</v>
      </c>
      <c r="K35" s="29">
        <f t="shared" si="0"/>
        <v>487535.04071964201</v>
      </c>
      <c r="L35" s="29">
        <f t="shared" si="1"/>
        <v>128896.30500560001</v>
      </c>
      <c r="M35" s="29">
        <f t="shared" si="2"/>
        <v>358638.73571404198</v>
      </c>
      <c r="N35" s="29">
        <v>0</v>
      </c>
      <c r="O35" s="29">
        <f t="shared" si="3"/>
        <v>358638.73571404198</v>
      </c>
      <c r="P35" s="29">
        <v>0</v>
      </c>
      <c r="Q35" s="29"/>
      <c r="R35" s="29">
        <v>50000</v>
      </c>
    </row>
    <row r="36" spans="2:18" x14ac:dyDescent="0.25">
      <c r="B36" s="25" t="s">
        <v>95</v>
      </c>
      <c r="C36" s="25">
        <v>2022</v>
      </c>
      <c r="D36" s="25" t="s">
        <v>52</v>
      </c>
      <c r="E36" s="29">
        <v>75284651</v>
      </c>
      <c r="F36" s="29">
        <v>43695372.40736001</v>
      </c>
      <c r="G36" s="29">
        <v>43695372.40736001</v>
      </c>
      <c r="H36" s="29">
        <v>10000000</v>
      </c>
      <c r="I36" s="30">
        <v>7.0000000000000007E-2</v>
      </c>
      <c r="J36" s="30">
        <v>0.95649826000000004</v>
      </c>
      <c r="K36" s="29">
        <f t="shared" si="0"/>
        <v>448532.23746207065</v>
      </c>
      <c r="L36" s="29">
        <f t="shared" si="1"/>
        <v>126236.58668515201</v>
      </c>
      <c r="M36" s="29">
        <f t="shared" si="2"/>
        <v>322295.65077691863</v>
      </c>
      <c r="N36" s="29">
        <v>0</v>
      </c>
      <c r="O36" s="29">
        <f t="shared" si="3"/>
        <v>322295.65077691863</v>
      </c>
      <c r="P36" s="29">
        <v>0</v>
      </c>
      <c r="Q36" s="29"/>
      <c r="R36" s="29">
        <v>50000</v>
      </c>
    </row>
    <row r="37" spans="2:18" x14ac:dyDescent="0.25">
      <c r="B37" s="25" t="s">
        <v>96</v>
      </c>
      <c r="C37" s="25">
        <v>2023</v>
      </c>
      <c r="D37" s="25" t="s">
        <v>53</v>
      </c>
      <c r="E37" s="29">
        <v>75284651</v>
      </c>
      <c r="F37" s="29">
        <v>40199742.61477121</v>
      </c>
      <c r="G37" s="29">
        <v>40199742.61477121</v>
      </c>
      <c r="H37" s="29">
        <v>10000000</v>
      </c>
      <c r="I37" s="30">
        <v>7.0000000000000007E-2</v>
      </c>
      <c r="J37" s="30">
        <v>0.95649826000000004</v>
      </c>
      <c r="K37" s="29">
        <f t="shared" si="0"/>
        <v>412649.65846510499</v>
      </c>
      <c r="L37" s="29">
        <f t="shared" si="1"/>
        <v>123789.64583033985</v>
      </c>
      <c r="M37" s="29">
        <f t="shared" si="2"/>
        <v>288860.01263476512</v>
      </c>
      <c r="N37" s="29">
        <v>0</v>
      </c>
      <c r="O37" s="29">
        <f t="shared" si="3"/>
        <v>288860.01263476512</v>
      </c>
      <c r="P37" s="29">
        <v>0</v>
      </c>
      <c r="Q37" s="29"/>
      <c r="R37" s="29">
        <v>50000</v>
      </c>
    </row>
    <row r="38" spans="2:18" x14ac:dyDescent="0.25">
      <c r="B38" s="25" t="s">
        <v>97</v>
      </c>
      <c r="C38" s="25">
        <v>2024</v>
      </c>
      <c r="D38" s="25" t="s">
        <v>54</v>
      </c>
      <c r="E38" s="29">
        <v>75284651</v>
      </c>
      <c r="F38" s="29">
        <v>36983763.205589518</v>
      </c>
      <c r="G38" s="29">
        <v>36983763.205589518</v>
      </c>
      <c r="H38" s="29">
        <v>36983763.205589518</v>
      </c>
      <c r="I38" s="30">
        <v>7.0000000000000007E-2</v>
      </c>
      <c r="J38" s="30">
        <v>0.95649826000000004</v>
      </c>
      <c r="K38" s="29">
        <f t="shared" si="0"/>
        <v>379637.68578789663</v>
      </c>
      <c r="L38" s="29">
        <f t="shared" si="1"/>
        <v>379637.68578789663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50000</v>
      </c>
    </row>
    <row r="39" spans="2:18" x14ac:dyDescent="0.25">
      <c r="B39" s="25" t="s">
        <v>98</v>
      </c>
      <c r="C39" s="25">
        <v>2025</v>
      </c>
      <c r="D39" s="25" t="s">
        <v>55</v>
      </c>
      <c r="E39" s="29">
        <v>75284651</v>
      </c>
      <c r="F39" s="29">
        <v>34025062.149142355</v>
      </c>
      <c r="G39" s="29">
        <v>34025062.149142355</v>
      </c>
      <c r="H39" s="29">
        <v>34025062.149142355</v>
      </c>
      <c r="I39" s="30">
        <v>7.0000000000000007E-2</v>
      </c>
      <c r="J39" s="30">
        <v>0.95649826000000004</v>
      </c>
      <c r="K39" s="29">
        <f t="shared" si="0"/>
        <v>349266.67092486488</v>
      </c>
      <c r="L39" s="29">
        <f t="shared" si="1"/>
        <v>349266.67092486488</v>
      </c>
      <c r="M39" s="29">
        <f t="shared" si="2"/>
        <v>0</v>
      </c>
      <c r="N39" s="29">
        <v>0</v>
      </c>
      <c r="O39" s="29">
        <f t="shared" si="3"/>
        <v>0</v>
      </c>
      <c r="P39" s="29">
        <v>0</v>
      </c>
      <c r="Q39" s="29"/>
      <c r="R39" s="29">
        <v>50000</v>
      </c>
    </row>
    <row r="40" spans="2:18" x14ac:dyDescent="0.25">
      <c r="B40" s="25" t="s">
        <v>99</v>
      </c>
      <c r="C40" s="25">
        <v>2026</v>
      </c>
      <c r="D40" s="25" t="s">
        <v>56</v>
      </c>
      <c r="E40" s="29">
        <v>75284651</v>
      </c>
      <c r="F40" s="29">
        <v>31303057.177210968</v>
      </c>
      <c r="G40" s="29">
        <v>31303057.177210968</v>
      </c>
      <c r="H40" s="29">
        <v>31303057.177210968</v>
      </c>
      <c r="I40" s="30">
        <v>7.0000000000000007E-2</v>
      </c>
      <c r="J40" s="30">
        <v>0.95649826000000004</v>
      </c>
      <c r="K40" s="29">
        <f t="shared" si="0"/>
        <v>321325.33725087572</v>
      </c>
      <c r="L40" s="29">
        <f t="shared" si="1"/>
        <v>321325.33725087572</v>
      </c>
      <c r="M40" s="29">
        <f t="shared" si="2"/>
        <v>0</v>
      </c>
      <c r="N40" s="29">
        <v>0</v>
      </c>
      <c r="O40" s="29">
        <f t="shared" si="3"/>
        <v>0</v>
      </c>
      <c r="P40" s="29">
        <v>0</v>
      </c>
      <c r="Q40" s="29"/>
      <c r="R40" s="29">
        <v>50000</v>
      </c>
    </row>
    <row r="41" spans="2:18" x14ac:dyDescent="0.2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2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2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2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2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2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2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2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2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2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25">
      <c r="D51" s="32"/>
      <c r="E51" s="35">
        <f>MAX(E17:E49)</f>
        <v>75284651</v>
      </c>
      <c r="F51" s="33"/>
      <c r="G51" s="33"/>
      <c r="H51" s="33"/>
      <c r="I51" s="34"/>
      <c r="J51" s="34"/>
      <c r="K51" s="33"/>
      <c r="L51" s="33"/>
      <c r="M51" s="35">
        <f>SUM(M17:M49)</f>
        <v>3636998.3135322928</v>
      </c>
      <c r="N51" s="35">
        <f t="shared" ref="N51:R51" si="4">SUM(N17:N49)</f>
        <v>0</v>
      </c>
      <c r="O51" s="35">
        <f t="shared" si="4"/>
        <v>3636998.3135322928</v>
      </c>
      <c r="P51" s="35">
        <f t="shared" si="4"/>
        <v>832756</v>
      </c>
      <c r="Q51" s="35">
        <f t="shared" si="4"/>
        <v>0</v>
      </c>
      <c r="R51" s="35">
        <f t="shared" si="4"/>
        <v>669929.69999999995</v>
      </c>
    </row>
    <row r="52" spans="2:19" s="32" customFormat="1" x14ac:dyDescent="0.2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25">
      <c r="E53" s="39"/>
    </row>
    <row r="54" spans="2:19" s="31" customFormat="1" x14ac:dyDescent="0.25">
      <c r="C54" s="31" t="s">
        <v>69</v>
      </c>
      <c r="D54" s="32"/>
    </row>
    <row r="55" spans="2:19" s="31" customFormat="1" x14ac:dyDescent="0.25">
      <c r="D55" s="40" t="s">
        <v>70</v>
      </c>
    </row>
    <row r="56" spans="2:19" s="31" customFormat="1" x14ac:dyDescent="0.25">
      <c r="D56" s="40"/>
    </row>
    <row r="57" spans="2:19" s="31" customFormat="1" x14ac:dyDescent="0.25">
      <c r="B57" s="31" t="s">
        <v>71</v>
      </c>
      <c r="D57" s="32"/>
      <c r="N57" s="41" t="s">
        <v>72</v>
      </c>
      <c r="O57" s="42"/>
    </row>
    <row r="58" spans="2:19" s="31" customFormat="1" x14ac:dyDescent="0.2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25">
      <c r="D59" s="47" t="s">
        <v>75</v>
      </c>
      <c r="E59" s="55" t="s">
        <v>104</v>
      </c>
      <c r="F59" s="48"/>
      <c r="G59" s="44"/>
      <c r="H59" s="44"/>
      <c r="N59" s="49" t="s">
        <v>76</v>
      </c>
    </row>
    <row r="60" spans="2:19" s="31" customFormat="1" x14ac:dyDescent="0.2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25">
      <c r="D61" s="36" t="s">
        <v>80</v>
      </c>
      <c r="E61" s="51" t="s">
        <v>103</v>
      </c>
      <c r="F61" s="44"/>
      <c r="N61" s="40" t="s">
        <v>81</v>
      </c>
    </row>
    <row r="62" spans="2:19" customFormat="1" ht="10.5" x14ac:dyDescent="0.15"/>
    <row r="63" spans="2:19" customFormat="1" x14ac:dyDescent="0.25">
      <c r="S63" s="52" t="s">
        <v>82</v>
      </c>
    </row>
    <row r="64" spans="2:19" x14ac:dyDescent="0.25">
      <c r="D64" s="2"/>
    </row>
    <row r="65" spans="4:4" x14ac:dyDescent="0.25">
      <c r="D65" s="53"/>
    </row>
    <row r="66" spans="4:4" x14ac:dyDescent="0.25">
      <c r="D66" s="53"/>
    </row>
    <row r="67" spans="4:4" x14ac:dyDescent="0.25">
      <c r="D67" s="53"/>
    </row>
    <row r="68" spans="4:4" x14ac:dyDescent="0.25">
      <c r="D68" s="53"/>
    </row>
    <row r="69" spans="4:4" x14ac:dyDescent="0.25">
      <c r="D69" s="53"/>
    </row>
    <row r="70" spans="4:4" x14ac:dyDescent="0.25">
      <c r="D70" s="53"/>
    </row>
  </sheetData>
  <hyperlinks>
    <hyperlink ref="E61" r:id="rId1" xr:uid="{564A1991-59B3-4EB4-966C-B5F1105F94F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2020-07-15T17:32:13Z</dcterms:created>
  <dcterms:modified xsi:type="dcterms:W3CDTF">2020-07-20T22:26:11Z</dcterms:modified>
</cp:coreProperties>
</file>