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0" yWindow="0" windowWidth="25596" windowHeight="1605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2" l="1"/>
  <c r="L32" i="2"/>
  <c r="M32" i="2"/>
  <c r="O32" i="2"/>
  <c r="K33" i="2"/>
  <c r="L33" i="2"/>
  <c r="M33" i="2"/>
  <c r="O33" i="2"/>
  <c r="K34" i="2"/>
  <c r="L34" i="2"/>
  <c r="M34" i="2"/>
  <c r="O34" i="2"/>
  <c r="K35" i="2"/>
  <c r="L35" i="2"/>
  <c r="M35" i="2"/>
  <c r="O35" i="2"/>
  <c r="K36" i="2"/>
  <c r="L36" i="2"/>
  <c r="M36" i="2"/>
  <c r="O36" i="2"/>
  <c r="K37" i="2"/>
  <c r="L37" i="2"/>
  <c r="M37" i="2"/>
  <c r="O37" i="2"/>
  <c r="K38" i="2"/>
  <c r="L38" i="2"/>
  <c r="M38" i="2"/>
  <c r="O38" i="2"/>
  <c r="K39" i="2"/>
  <c r="L39" i="2"/>
  <c r="M39" i="2"/>
  <c r="O39" i="2"/>
  <c r="K40" i="2"/>
  <c r="L40" i="2"/>
  <c r="M40" i="2"/>
  <c r="O40" i="2"/>
  <c r="K28" i="2"/>
  <c r="L28" i="2"/>
  <c r="M28" i="2"/>
  <c r="O28" i="2"/>
  <c r="K29" i="2"/>
  <c r="L29" i="2"/>
  <c r="M29" i="2"/>
  <c r="O29" i="2"/>
  <c r="L30" i="2"/>
  <c r="K30" i="2"/>
  <c r="M30" i="2"/>
  <c r="O30" i="2"/>
  <c r="L31" i="2"/>
  <c r="K31" i="2"/>
  <c r="M31" i="2"/>
  <c r="O31" i="2"/>
  <c r="K27" i="2"/>
  <c r="L27" i="2"/>
  <c r="M27" i="2"/>
  <c r="O27" i="2"/>
  <c r="R51" i="2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<sst xmlns="http://schemas.openxmlformats.org/spreadsheetml/2006/main" count="108" uniqueCount="103">
  <si>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</si>
  <si>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</si>
  <si>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</si>
  <si>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</si>
  <si>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</si>
  <si>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</si>
  <si>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</si>
  <si>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</si>
  <si>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</si>
  <si>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</si>
  <si>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</si>
  <si>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</si>
  <si>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</si>
  <si>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</si>
  <si>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</si>
  <si>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</si>
  <si>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</si>
  <si>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</si>
  <si>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</si>
  <si>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</si>
  <si>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</si>
  <si>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</si>
  <si>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</si>
  <si>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</si>
  <si>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</si>
  <si>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</si>
  <si>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</si>
  <si>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</si>
  <si>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</si>
  <si>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</si>
  <si>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</si>
  <si>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</si>
  <si>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</si>
  <si>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</si>
  <si>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</si>
  <si>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</si>
  <si>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</si>
  <si>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</si>
  <si>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</si>
  <si>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</si>
  <si>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</si>
  <si>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</si>
  <si>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</si>
  <si>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</si>
  <si>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</si>
  <si>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</si>
  <si>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</si>
  <si>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</si>
  <si>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</si>
  <si>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</si>
  <si>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</si>
  <si>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</si>
  <si>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</si>
  <si>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</si>
  <si>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</si>
  <si>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</si>
  <si>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</si>
  <si>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</si>
  <si>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</si>
  <si>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</si>
  <si>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</si>
  <si>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</si>
  <si>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</si>
  <si>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</si>
  <si>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</si>
  <si>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</si>
  <si>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</si>
  <si>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</si>
  <si>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</si>
  <si>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</si>
  <si>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</si>
  <si>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</si>
  <si>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</si>
  <si>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</si>
  <si>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</si>
  <si>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</si>
  <si>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</si>
  <si>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</si>
  <si>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</si>
  <si>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</si>
  <si>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</si>
  <si>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</si>
  <si>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</si>
  <si>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</si>
  <si>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</si>
  <si>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</si>
  <si>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</si>
  <si>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</si>
  <si>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</si>
  <si>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</si>
  <si>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</si>
  <si>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</si>
  <si>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</si>
  <si>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</si>
  <si>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</si>
  <si>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</si>
  <si>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</si>
  <si>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</si>
  <si>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Fort Elliott CISD</t>
  </si>
  <si>
    <t>Miami Wind I LLC</t>
  </si>
  <si>
    <t>[Wind] Renewable Energy Electric Generation</t>
  </si>
  <si>
    <t>12-11-2013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</si>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</sst>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6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topLeftCell="A28" zoomScale="90" zoomScaleNormal="90" zoomScalePageLayoutView="90" workbookViewId="0">
      <selection activeCell="J16" sqref="J16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325</v>
      </c>
      <c r="I5" s="8"/>
    </row>
    <row r="6" spans="1:22" x14ac:dyDescent="0.3">
      <c r="G6" s="9" t="s">
        <v>3</v>
      </c>
      <c r="H6" s="64" t="s">
        <v>100</v>
      </c>
      <c r="I6" s="11"/>
    </row>
    <row r="7" spans="1:22" x14ac:dyDescent="0.3">
      <c r="G7" s="12" t="s">
        <v>4</v>
      </c>
      <c r="H7" s="10" t="s">
        <v>98</v>
      </c>
      <c r="I7" s="11"/>
    </row>
    <row r="8" spans="1:22" x14ac:dyDescent="0.3">
      <c r="G8" s="12" t="s">
        <v>5</v>
      </c>
      <c r="H8" s="10" t="s">
        <v>99</v>
      </c>
      <c r="I8" s="11"/>
    </row>
    <row r="9" spans="1:22" x14ac:dyDescent="0.3">
      <c r="G9" s="59" t="s">
        <v>92</v>
      </c>
      <c r="H9" s="60">
        <v>20000000</v>
      </c>
      <c r="I9" s="11"/>
    </row>
    <row r="10" spans="1:22" x14ac:dyDescent="0.3">
      <c r="G10" s="6" t="s">
        <v>102</v>
      </c>
      <c r="H10" s="13" t="s">
        <v>101</v>
      </c>
      <c r="I10" s="8"/>
    </row>
    <row r="11" spans="1:22" x14ac:dyDescent="0.3">
      <c r="G11" s="6" t="s">
        <v>6</v>
      </c>
      <c r="H11" s="14">
        <v>2014</v>
      </c>
      <c r="I11" s="8"/>
      <c r="P11" s="1" t="s">
        <v>0</v>
      </c>
    </row>
    <row r="12" spans="1:22" x14ac:dyDescent="0.3">
      <c r="G12" s="6" t="s">
        <v>7</v>
      </c>
      <c r="H12" s="14">
        <v>2016</v>
      </c>
      <c r="I12" s="8"/>
    </row>
    <row r="13" spans="1:22" x14ac:dyDescent="0.3">
      <c r="G13" s="15" t="s">
        <v>8</v>
      </c>
      <c r="H13" s="14">
        <v>2014</v>
      </c>
      <c r="I13" s="1" t="s">
        <v>9</v>
      </c>
    </row>
    <row r="14" spans="1:22" x14ac:dyDescent="0.3">
      <c r="G14" s="15" t="s">
        <v>10</v>
      </c>
      <c r="H14" s="14">
        <v>2026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/>
      <c r="F27" s="23">
        <v>0</v>
      </c>
      <c r="G27" s="23">
        <v>0</v>
      </c>
      <c r="H27" s="61">
        <v>0</v>
      </c>
      <c r="I27" s="24">
        <v>6.6400000000000001E-2</v>
      </c>
      <c r="J27" s="24">
        <v>0.80669999999999997</v>
      </c>
      <c r="K27" s="23">
        <f>G27*(I27+J27)/100</f>
        <v>0</v>
      </c>
      <c r="L27" s="23">
        <f>((G27*I27)+(H27*J27))/100</f>
        <v>0</v>
      </c>
      <c r="M27" s="23">
        <f>K27-L27</f>
        <v>0</v>
      </c>
      <c r="N27" s="23">
        <v>0</v>
      </c>
      <c r="O27" s="23">
        <f>M27+N27</f>
        <v>0</v>
      </c>
      <c r="P27" s="23">
        <v>0</v>
      </c>
      <c r="Q27" s="23">
        <v>0</v>
      </c>
      <c r="R27" s="23">
        <v>0</v>
      </c>
    </row>
    <row r="28" spans="2:19" x14ac:dyDescent="0.3">
      <c r="B28" s="26" t="s">
        <v>35</v>
      </c>
      <c r="C28" s="21">
        <v>2014</v>
      </c>
      <c r="D28" s="21" t="s">
        <v>46</v>
      </c>
      <c r="E28" s="23">
        <v>100829597</v>
      </c>
      <c r="F28" s="23">
        <v>0</v>
      </c>
      <c r="G28" s="23">
        <v>0</v>
      </c>
      <c r="H28" s="61">
        <v>0</v>
      </c>
      <c r="I28" s="24">
        <v>6.6400000000000001E-2</v>
      </c>
      <c r="J28" s="24">
        <v>0.80669999999999997</v>
      </c>
      <c r="K28" s="23">
        <f t="shared" ref="K28:K40" si="0">G28*(I28+J28)/100</f>
        <v>0</v>
      </c>
      <c r="L28" s="23">
        <f t="shared" ref="L28:L40" si="1">((G28*I28)+(H28*J28))/100</f>
        <v>0</v>
      </c>
      <c r="M28" s="23">
        <f t="shared" ref="M28:M40" si="2">K28-L28</f>
        <v>0</v>
      </c>
      <c r="N28" s="23">
        <v>0</v>
      </c>
      <c r="O28" s="23">
        <f t="shared" ref="O28:O40" si="3">M28+N28</f>
        <v>0</v>
      </c>
      <c r="P28" s="23">
        <v>0</v>
      </c>
      <c r="Q28" s="23">
        <v>0</v>
      </c>
      <c r="R28" s="23">
        <v>15166</v>
      </c>
    </row>
    <row r="29" spans="2:19" x14ac:dyDescent="0.3">
      <c r="B29" s="27" t="s">
        <v>37</v>
      </c>
      <c r="C29" s="21">
        <v>2015</v>
      </c>
      <c r="D29" s="21" t="s">
        <v>48</v>
      </c>
      <c r="E29" s="23">
        <v>100829597</v>
      </c>
      <c r="F29" s="23">
        <v>100829597</v>
      </c>
      <c r="G29" s="23">
        <v>100829597</v>
      </c>
      <c r="H29" s="61">
        <v>100829597</v>
      </c>
      <c r="I29" s="24">
        <v>6.6400000000000001E-2</v>
      </c>
      <c r="J29" s="24">
        <v>0.80669999999999997</v>
      </c>
      <c r="K29" s="23">
        <f t="shared" si="0"/>
        <v>880343.21140699997</v>
      </c>
      <c r="L29" s="23">
        <f t="shared" si="1"/>
        <v>880343.21140699997</v>
      </c>
      <c r="M29" s="23">
        <f t="shared" si="2"/>
        <v>0</v>
      </c>
      <c r="N29" s="23">
        <v>0</v>
      </c>
      <c r="O29" s="23">
        <f t="shared" si="3"/>
        <v>0</v>
      </c>
      <c r="P29" s="23">
        <v>0</v>
      </c>
      <c r="Q29" s="23">
        <v>0</v>
      </c>
      <c r="R29" s="23">
        <v>15369</v>
      </c>
    </row>
    <row r="30" spans="2:19" x14ac:dyDescent="0.3">
      <c r="B30" s="27" t="s">
        <v>39</v>
      </c>
      <c r="C30" s="21">
        <v>2016</v>
      </c>
      <c r="D30" s="21" t="s">
        <v>50</v>
      </c>
      <c r="E30" s="23">
        <v>100979597</v>
      </c>
      <c r="F30" s="23">
        <v>91254300</v>
      </c>
      <c r="G30" s="23">
        <v>91254300</v>
      </c>
      <c r="H30" s="61">
        <v>20000000</v>
      </c>
      <c r="I30" s="24">
        <v>6.3299999999999995E-2</v>
      </c>
      <c r="J30" s="24">
        <v>0.80669999999999997</v>
      </c>
      <c r="K30" s="23">
        <f t="shared" si="0"/>
        <v>793912.41</v>
      </c>
      <c r="L30" s="23">
        <f t="shared" si="1"/>
        <v>219103.97189999997</v>
      </c>
      <c r="M30" s="23">
        <f t="shared" si="2"/>
        <v>574808.43810000003</v>
      </c>
      <c r="N30" s="23">
        <v>0</v>
      </c>
      <c r="O30" s="23">
        <f t="shared" si="3"/>
        <v>574808.43810000003</v>
      </c>
      <c r="P30" s="23">
        <v>42794</v>
      </c>
      <c r="Q30" s="23">
        <v>0</v>
      </c>
      <c r="R30" s="23">
        <v>14657</v>
      </c>
    </row>
    <row r="31" spans="2:19" x14ac:dyDescent="0.3">
      <c r="B31" s="27" t="s">
        <v>41</v>
      </c>
      <c r="C31" s="21">
        <v>2017</v>
      </c>
      <c r="D31" s="21" t="s">
        <v>52</v>
      </c>
      <c r="E31" s="23">
        <v>101120397</v>
      </c>
      <c r="F31" s="23">
        <v>77017967</v>
      </c>
      <c r="G31" s="23">
        <v>77017967</v>
      </c>
      <c r="H31" s="61">
        <v>20000000</v>
      </c>
      <c r="I31" s="24">
        <v>0.1</v>
      </c>
      <c r="J31" s="24">
        <v>1.04</v>
      </c>
      <c r="K31" s="23">
        <f t="shared" si="0"/>
        <v>878004.82380000013</v>
      </c>
      <c r="L31" s="23">
        <f t="shared" si="1"/>
        <v>285017.967</v>
      </c>
      <c r="M31" s="23">
        <f t="shared" si="2"/>
        <v>592986.85680000018</v>
      </c>
      <c r="N31" s="23">
        <v>93150</v>
      </c>
      <c r="O31" s="23">
        <f t="shared" si="3"/>
        <v>686136.85680000018</v>
      </c>
      <c r="P31" s="23">
        <v>25410</v>
      </c>
      <c r="Q31" s="23">
        <v>0</v>
      </c>
      <c r="R31" s="23">
        <v>12115</v>
      </c>
    </row>
    <row r="32" spans="2:19" x14ac:dyDescent="0.3">
      <c r="B32" s="26" t="s">
        <v>43</v>
      </c>
      <c r="C32" s="21">
        <v>2018</v>
      </c>
      <c r="D32" s="21" t="s">
        <v>54</v>
      </c>
      <c r="E32" s="53">
        <v>101297793</v>
      </c>
      <c r="F32" s="53">
        <v>70856529.640000001</v>
      </c>
      <c r="G32" s="53">
        <v>70856529.640000001</v>
      </c>
      <c r="H32" s="62">
        <v>20000000</v>
      </c>
      <c r="I32" s="54">
        <v>0.1</v>
      </c>
      <c r="J32" s="54">
        <v>1.04</v>
      </c>
      <c r="K32" s="53">
        <f t="shared" si="0"/>
        <v>807764.4378960001</v>
      </c>
      <c r="L32" s="53">
        <f t="shared" si="1"/>
        <v>278856.52964000002</v>
      </c>
      <c r="M32" s="53">
        <f t="shared" si="2"/>
        <v>528907.90825600014</v>
      </c>
      <c r="N32" s="53">
        <v>93150</v>
      </c>
      <c r="O32" s="53">
        <f t="shared" si="3"/>
        <v>622057.90825600014</v>
      </c>
      <c r="P32" s="53">
        <v>7563</v>
      </c>
      <c r="Q32" s="53">
        <v>0</v>
      </c>
      <c r="R32" s="53">
        <v>12500</v>
      </c>
    </row>
    <row r="33" spans="2:18" x14ac:dyDescent="0.3">
      <c r="B33" s="26" t="s">
        <v>45</v>
      </c>
      <c r="C33" s="21">
        <v>2019</v>
      </c>
      <c r="D33" s="21" t="s">
        <v>56</v>
      </c>
      <c r="E33" s="53">
        <v>101475189</v>
      </c>
      <c r="F33" s="53">
        <v>65188007.268800005</v>
      </c>
      <c r="G33" s="53">
        <v>65188007.268800005</v>
      </c>
      <c r="H33" s="62">
        <v>20000000</v>
      </c>
      <c r="I33" s="54">
        <v>0.1</v>
      </c>
      <c r="J33" s="54">
        <v>1.04</v>
      </c>
      <c r="K33" s="53">
        <f t="shared" si="0"/>
        <v>743143.28286432009</v>
      </c>
      <c r="L33" s="53">
        <f t="shared" si="1"/>
        <v>273188.00726879999</v>
      </c>
      <c r="M33" s="53">
        <f t="shared" si="2"/>
        <v>469955.2755955201</v>
      </c>
      <c r="N33" s="53">
        <v>93150</v>
      </c>
      <c r="O33" s="53">
        <f t="shared" si="3"/>
        <v>563105.27559552016</v>
      </c>
      <c r="P33" s="53">
        <v>0</v>
      </c>
      <c r="Q33" s="53">
        <v>0</v>
      </c>
      <c r="R33" s="53">
        <v>12500</v>
      </c>
    </row>
    <row r="34" spans="2:18" x14ac:dyDescent="0.3">
      <c r="B34" s="26" t="s">
        <v>47</v>
      </c>
      <c r="C34" s="21">
        <v>2020</v>
      </c>
      <c r="D34" s="21" t="s">
        <v>58</v>
      </c>
      <c r="E34" s="53">
        <v>101652585</v>
      </c>
      <c r="F34" s="53">
        <v>59972966.687296011</v>
      </c>
      <c r="G34" s="53">
        <v>59972966.687296011</v>
      </c>
      <c r="H34" s="62">
        <v>20000000</v>
      </c>
      <c r="I34" s="54">
        <v>0.1</v>
      </c>
      <c r="J34" s="54">
        <v>1.04</v>
      </c>
      <c r="K34" s="53">
        <f t="shared" si="0"/>
        <v>683691.82023517461</v>
      </c>
      <c r="L34" s="53">
        <f t="shared" si="1"/>
        <v>267972.96668729605</v>
      </c>
      <c r="M34" s="53">
        <f t="shared" si="2"/>
        <v>415718.85354787856</v>
      </c>
      <c r="N34" s="53">
        <v>93150</v>
      </c>
      <c r="O34" s="53">
        <f t="shared" si="3"/>
        <v>508868.85354787856</v>
      </c>
      <c r="P34" s="53">
        <v>0</v>
      </c>
      <c r="Q34" s="53">
        <v>0</v>
      </c>
      <c r="R34" s="53">
        <v>12500</v>
      </c>
    </row>
    <row r="35" spans="2:18" x14ac:dyDescent="0.3">
      <c r="B35" s="26" t="s">
        <v>49</v>
      </c>
      <c r="C35" s="21">
        <v>2021</v>
      </c>
      <c r="D35" s="21" t="s">
        <v>60</v>
      </c>
      <c r="E35" s="53">
        <v>101829981</v>
      </c>
      <c r="F35" s="53">
        <v>55175129.352312334</v>
      </c>
      <c r="G35" s="53">
        <v>55175129.352312334</v>
      </c>
      <c r="H35" s="62">
        <v>20000000</v>
      </c>
      <c r="I35" s="54">
        <v>0.1</v>
      </c>
      <c r="J35" s="54">
        <v>1.04</v>
      </c>
      <c r="K35" s="53">
        <f t="shared" si="0"/>
        <v>628996.47461636062</v>
      </c>
      <c r="L35" s="53">
        <f t="shared" si="1"/>
        <v>263175.12935231236</v>
      </c>
      <c r="M35" s="53">
        <f t="shared" si="2"/>
        <v>365821.34526404826</v>
      </c>
      <c r="N35" s="53">
        <v>93150</v>
      </c>
      <c r="O35" s="53">
        <f t="shared" si="3"/>
        <v>458971.34526404826</v>
      </c>
      <c r="P35" s="53">
        <v>0</v>
      </c>
      <c r="Q35" s="53">
        <v>0</v>
      </c>
      <c r="R35" s="53">
        <v>12500</v>
      </c>
    </row>
    <row r="36" spans="2:18" x14ac:dyDescent="0.3">
      <c r="B36" s="26" t="s">
        <v>51</v>
      </c>
      <c r="C36" s="21">
        <v>2022</v>
      </c>
      <c r="D36" s="21" t="s">
        <v>61</v>
      </c>
      <c r="E36" s="53">
        <v>102007377</v>
      </c>
      <c r="F36" s="53">
        <v>50761119.004127346</v>
      </c>
      <c r="G36" s="53">
        <v>50761119.004127346</v>
      </c>
      <c r="H36" s="62">
        <v>20000000</v>
      </c>
      <c r="I36" s="54">
        <v>0.1</v>
      </c>
      <c r="J36" s="54">
        <v>1.04</v>
      </c>
      <c r="K36" s="53">
        <f t="shared" si="0"/>
        <v>578676.75664705178</v>
      </c>
      <c r="L36" s="53">
        <f t="shared" si="1"/>
        <v>258761.11900412734</v>
      </c>
      <c r="M36" s="53">
        <f t="shared" si="2"/>
        <v>319915.63764292444</v>
      </c>
      <c r="N36" s="53">
        <v>93150</v>
      </c>
      <c r="O36" s="53">
        <f t="shared" si="3"/>
        <v>413065.63764292444</v>
      </c>
      <c r="P36" s="53">
        <v>0</v>
      </c>
      <c r="Q36" s="53">
        <v>0</v>
      </c>
      <c r="R36" s="53">
        <v>12500</v>
      </c>
    </row>
    <row r="37" spans="2:18" x14ac:dyDescent="0.3">
      <c r="B37" s="26" t="s">
        <v>53</v>
      </c>
      <c r="C37" s="21">
        <v>2023</v>
      </c>
      <c r="D37" s="21" t="s">
        <v>62</v>
      </c>
      <c r="E37" s="53">
        <v>102184773</v>
      </c>
      <c r="F37" s="53">
        <v>46700229.483797163</v>
      </c>
      <c r="G37" s="53">
        <v>46700229.483797163</v>
      </c>
      <c r="H37" s="62">
        <v>20000000</v>
      </c>
      <c r="I37" s="54">
        <v>0.1</v>
      </c>
      <c r="J37" s="54">
        <v>1.04</v>
      </c>
      <c r="K37" s="53">
        <f t="shared" si="0"/>
        <v>532382.61611528764</v>
      </c>
      <c r="L37" s="53">
        <f t="shared" si="1"/>
        <v>254700.22948379719</v>
      </c>
      <c r="M37" s="53">
        <f t="shared" si="2"/>
        <v>277682.38663149043</v>
      </c>
      <c r="N37" s="53">
        <v>93150</v>
      </c>
      <c r="O37" s="53">
        <f t="shared" si="3"/>
        <v>370832.38663149043</v>
      </c>
      <c r="P37" s="53">
        <v>0</v>
      </c>
      <c r="Q37" s="53">
        <v>0</v>
      </c>
      <c r="R37" s="53">
        <v>12500</v>
      </c>
    </row>
    <row r="38" spans="2:18" x14ac:dyDescent="0.3">
      <c r="B38" s="26" t="s">
        <v>55</v>
      </c>
      <c r="C38" s="21">
        <v>2024</v>
      </c>
      <c r="D38" s="21" t="s">
        <v>63</v>
      </c>
      <c r="E38" s="53">
        <v>102362169</v>
      </c>
      <c r="F38" s="53">
        <v>42964211.125093393</v>
      </c>
      <c r="G38" s="53">
        <v>42964211.125093393</v>
      </c>
      <c r="H38" s="62">
        <v>42964211</v>
      </c>
      <c r="I38" s="54">
        <v>0.1</v>
      </c>
      <c r="J38" s="54">
        <v>1.04</v>
      </c>
      <c r="K38" s="53">
        <f t="shared" si="0"/>
        <v>489792.00682606472</v>
      </c>
      <c r="L38" s="53">
        <f t="shared" si="1"/>
        <v>489792.00552509347</v>
      </c>
      <c r="M38" s="53">
        <f t="shared" si="2"/>
        <v>1.3009712565690279E-3</v>
      </c>
      <c r="N38" s="53">
        <v>0</v>
      </c>
      <c r="O38" s="53">
        <f t="shared" si="3"/>
        <v>1.3009712565690279E-3</v>
      </c>
      <c r="P38" s="53">
        <v>0</v>
      </c>
      <c r="Q38" s="53">
        <v>0</v>
      </c>
      <c r="R38" s="53">
        <v>12500</v>
      </c>
    </row>
    <row r="39" spans="2:18" x14ac:dyDescent="0.3">
      <c r="B39" s="26" t="s">
        <v>57</v>
      </c>
      <c r="C39" s="21">
        <v>2025</v>
      </c>
      <c r="D39" s="21" t="s">
        <v>64</v>
      </c>
      <c r="E39" s="53">
        <v>102539565</v>
      </c>
      <c r="F39" s="53">
        <v>39527074.235085927</v>
      </c>
      <c r="G39" s="53">
        <v>39527074.235085927</v>
      </c>
      <c r="H39" s="62">
        <v>39527074</v>
      </c>
      <c r="I39" s="54">
        <v>0.1</v>
      </c>
      <c r="J39" s="54">
        <v>1.04</v>
      </c>
      <c r="K39" s="53">
        <f t="shared" si="0"/>
        <v>450608.64627997967</v>
      </c>
      <c r="L39" s="53">
        <f t="shared" si="1"/>
        <v>450608.64383508591</v>
      </c>
      <c r="M39" s="53">
        <f t="shared" si="2"/>
        <v>2.4448937620036304E-3</v>
      </c>
      <c r="N39" s="53">
        <v>0</v>
      </c>
      <c r="O39" s="53">
        <f t="shared" si="3"/>
        <v>2.4448937620036304E-3</v>
      </c>
      <c r="P39" s="53">
        <v>0</v>
      </c>
      <c r="Q39" s="53">
        <v>0</v>
      </c>
      <c r="R39" s="53">
        <v>12500</v>
      </c>
    </row>
    <row r="40" spans="2:18" x14ac:dyDescent="0.3">
      <c r="B40" s="26" t="s">
        <v>59</v>
      </c>
      <c r="C40" s="21">
        <v>2026</v>
      </c>
      <c r="D40" s="21" t="s">
        <v>65</v>
      </c>
      <c r="E40" s="53">
        <v>102716961</v>
      </c>
      <c r="F40" s="53">
        <v>36364908.296279058</v>
      </c>
      <c r="G40" s="53">
        <v>36364908.296279058</v>
      </c>
      <c r="H40" s="62">
        <v>36364908.296279058</v>
      </c>
      <c r="I40" s="54">
        <v>0.1</v>
      </c>
      <c r="J40" s="54">
        <v>1.04</v>
      </c>
      <c r="K40" s="53">
        <f t="shared" si="0"/>
        <v>414559.95457758126</v>
      </c>
      <c r="L40" s="53">
        <f t="shared" si="1"/>
        <v>414559.95457758126</v>
      </c>
      <c r="M40" s="53">
        <f t="shared" si="2"/>
        <v>0</v>
      </c>
      <c r="N40" s="53">
        <v>0</v>
      </c>
      <c r="O40" s="53">
        <f t="shared" si="3"/>
        <v>0</v>
      </c>
      <c r="P40" s="53">
        <v>0</v>
      </c>
      <c r="Q40" s="53">
        <v>0</v>
      </c>
      <c r="R40" s="53">
        <v>12500</v>
      </c>
    </row>
    <row r="41" spans="2:18" x14ac:dyDescent="0.3">
      <c r="B41" s="28"/>
      <c r="C41" s="21">
        <v>2027</v>
      </c>
      <c r="D41" s="21" t="s">
        <v>66</v>
      </c>
      <c r="E41" s="53"/>
      <c r="F41" s="53"/>
      <c r="G41" s="53"/>
      <c r="H41" s="62"/>
      <c r="I41" s="54"/>
      <c r="J41" s="54"/>
      <c r="K41" s="53"/>
      <c r="L41" s="53"/>
      <c r="M41" s="53"/>
      <c r="N41" s="53"/>
      <c r="O41" s="53"/>
      <c r="P41" s="53"/>
      <c r="Q41" s="53"/>
      <c r="R41" s="53"/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102716961</v>
      </c>
      <c r="F51" s="30"/>
      <c r="G51" s="30"/>
      <c r="H51" s="30"/>
      <c r="I51" s="31"/>
      <c r="J51" s="31"/>
      <c r="K51" s="30"/>
      <c r="L51" s="30"/>
      <c r="M51" s="32">
        <f>SUM(M17:M49)</f>
        <v>3545796.7055837265</v>
      </c>
      <c r="N51" s="32">
        <f t="shared" ref="N51:R51" si="4">SUM(N17:N49)</f>
        <v>652050</v>
      </c>
      <c r="O51" s="32">
        <f t="shared" si="4"/>
        <v>4197846.7055837279</v>
      </c>
      <c r="P51" s="32">
        <f t="shared" si="4"/>
        <v>75767</v>
      </c>
      <c r="Q51" s="32">
        <f t="shared" si="4"/>
        <v>0</v>
      </c>
      <c r="R51" s="32">
        <f t="shared" si="4"/>
        <v>169807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2018-08-28T13:18:50Z</dcterms:modified>
</cp:coreProperties>
</file>