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8EB7D827-CAE8-417C-BEBA-4B2EE69BED1F}" xr6:coauthVersionLast="45" xr6:coauthVersionMax="45" xr10:uidLastSave="{00000000-0000-0000-0000-000000000000}"/>
  <bookViews>
    <workbookView xWindow="-120" yWindow="-120" windowWidth="20730" windowHeight="11160" xr2:uid="{3AAFBA4E-D70E-4D21-8004-FBFD4F5C4EA4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K47" i="1"/>
  <c r="L47" i="1"/>
  <c r="M46" i="1"/>
  <c r="O46" i="1" s="1"/>
  <c r="L46" i="1"/>
  <c r="K46" i="1"/>
  <c r="M45" i="1"/>
  <c r="O45" i="1" s="1"/>
  <c r="M44" i="1"/>
  <c r="O44" i="1" s="1"/>
  <c r="L44" i="1"/>
  <c r="K44" i="1"/>
  <c r="K43" i="1"/>
  <c r="L43" i="1"/>
  <c r="M42" i="1"/>
  <c r="O42" i="1" s="1"/>
  <c r="L42" i="1"/>
  <c r="K42" i="1"/>
  <c r="M41" i="1"/>
  <c r="O41" i="1" s="1"/>
  <c r="M40" i="1"/>
  <c r="O40" i="1" s="1"/>
  <c r="L40" i="1"/>
  <c r="K40" i="1"/>
  <c r="M38" i="1"/>
  <c r="M37" i="1"/>
  <c r="O37" i="1" s="1"/>
  <c r="M34" i="1"/>
  <c r="M33" i="1"/>
  <c r="O33" i="1" s="1"/>
  <c r="M31" i="1"/>
  <c r="O31" i="1" s="1"/>
  <c r="M29" i="1"/>
  <c r="O29" i="1" s="1"/>
  <c r="M28" i="1"/>
  <c r="M25" i="1"/>
  <c r="O25" i="1" s="1"/>
  <c r="M24" i="1"/>
  <c r="O24" i="1" s="1"/>
  <c r="L24" i="1"/>
  <c r="K24" i="1"/>
  <c r="K23" i="1"/>
  <c r="L23" i="1"/>
  <c r="M22" i="1"/>
  <c r="O22" i="1" s="1"/>
  <c r="L22" i="1"/>
  <c r="K22" i="1"/>
  <c r="M21" i="1"/>
  <c r="O21" i="1" s="1"/>
  <c r="M20" i="1"/>
  <c r="O20" i="1" s="1"/>
  <c r="L20" i="1"/>
  <c r="K20" i="1"/>
  <c r="K19" i="1"/>
  <c r="L19" i="1"/>
  <c r="M18" i="1"/>
  <c r="O18" i="1" s="1"/>
  <c r="L18" i="1"/>
  <c r="K18" i="1"/>
  <c r="M17" i="1"/>
  <c r="E51" i="1"/>
  <c r="K26" i="1" l="1"/>
  <c r="L35" i="1"/>
  <c r="L26" i="1"/>
  <c r="O17" i="1"/>
  <c r="R51" i="1"/>
  <c r="K34" i="1"/>
  <c r="M26" i="1"/>
  <c r="O28" i="1"/>
  <c r="M30" i="1"/>
  <c r="M19" i="1"/>
  <c r="O19" i="1" s="1"/>
  <c r="M23" i="1"/>
  <c r="O23" i="1" s="1"/>
  <c r="M27" i="1"/>
  <c r="O27" i="1" s="1"/>
  <c r="L29" i="1"/>
  <c r="L33" i="1"/>
  <c r="M35" i="1"/>
  <c r="O35" i="1" s="1"/>
  <c r="K37" i="1"/>
  <c r="M39" i="1"/>
  <c r="O39" i="1" s="1"/>
  <c r="M43" i="1"/>
  <c r="O43" i="1" s="1"/>
  <c r="M47" i="1"/>
  <c r="O47" i="1" s="1"/>
  <c r="K41" i="1"/>
  <c r="K45" i="1"/>
  <c r="K49" i="1"/>
  <c r="K21" i="1"/>
  <c r="K25" i="1"/>
  <c r="N51" i="1"/>
  <c r="L21" i="1"/>
  <c r="O34" i="1"/>
  <c r="M36" i="1"/>
  <c r="O36" i="1" s="1"/>
  <c r="O38" i="1"/>
  <c r="L41" i="1"/>
  <c r="L45" i="1"/>
  <c r="L49" i="1"/>
  <c r="K17" i="1"/>
  <c r="L17" i="1"/>
  <c r="L25" i="1"/>
  <c r="M32" i="1"/>
  <c r="O32" i="1" s="1"/>
  <c r="K27" i="1"/>
  <c r="K31" i="1"/>
  <c r="K35" i="1"/>
  <c r="K39" i="1"/>
  <c r="L31" i="1" l="1"/>
  <c r="L27" i="1"/>
  <c r="K33" i="1"/>
  <c r="P51" i="1"/>
  <c r="O30" i="1"/>
  <c r="L37" i="1"/>
  <c r="L38" i="1"/>
  <c r="K38" i="1"/>
  <c r="M51" i="1"/>
  <c r="L28" i="1"/>
  <c r="K28" i="1"/>
  <c r="L36" i="1"/>
  <c r="K36" i="1"/>
  <c r="K29" i="1"/>
  <c r="L32" i="1"/>
  <c r="K32" i="1"/>
  <c r="O26" i="1"/>
  <c r="L34" i="1"/>
  <c r="O51" i="1"/>
  <c r="K30" i="1"/>
  <c r="L30" i="1"/>
  <c r="L39" i="1"/>
</calcChain>
</file>

<file path=xl/sharedStrings.xml><?xml version="1.0" encoding="utf-8"?>
<sst xmlns="http://schemas.openxmlformats.org/spreadsheetml/2006/main" count="301" uniqueCount="106">
  <si>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</si>
  <si>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</si>
  <si>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</si>
  <si>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</si>
  <si>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</si>
  <si>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</si>
  <si>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</si>
  <si>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</si>
  <si>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</si>
  <si>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</si>
  <si>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</si>
  <si>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</si>
  <si>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</si>
  <si>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</si>
  <si>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</si>
  <si>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</si>
  <si>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</si>
  <si>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</si>
  <si>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</si>
  <si>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</si>
  <si>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</si>
  <si>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</si>
  <si>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</si>
  <si>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</si>
  <si>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</si>
  <si>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</si>
  <si>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</si>
  <si>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</si>
  <si>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</si>
  <si>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</si>
  <si>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</si>
  <si>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</si>
  <si>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</si>
  <si>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</si>
  <si>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</si>
  <si>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</si>
  <si>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</si>
  <si>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</si>
  <si>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</si>
  <si>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</si>
  <si>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</si>
  <si>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</si>
  <si>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</si>
  <si>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</si>
  <si>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</si>
  <si>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</si>
  <si>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</si>
  <si>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</si>
  <si>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</si>
  <si>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</si>
  <si>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</si>
  <si>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</si>
  <si>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</si>
  <si>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</si>
  <si>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</si>
  <si>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</si>
  <si>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</si>
  <si>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</si>
  <si>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</si>
  <si>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</si>
  <si>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</si>
  <si>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</si>
  <si>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</si>
  <si>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</si>
  <si>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</si>
  <si>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</si>
  <si>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</si>
  <si>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</si>
  <si>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</si>
  <si>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</si>
  <si>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</si>
  <si>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</si>
  <si>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</si>
  <si>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</si>
  <si>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</si>
  <si>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</si>
  <si>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</si>
  <si>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</si>
  <si>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</si>
  <si>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</si>
  <si>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</si>
  <si>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</si>
  <si>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</si>
  <si>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</si>
  <si>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</si>
  <si>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</si>
  <si>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</si>
  <si>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Manufacturing</t>
  </si>
  <si>
    <t>GOLIAD ISD</t>
  </si>
  <si>
    <t>DCP SOUTH CENTRAL TEXAS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</si>
  <si>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</si>
  <si>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</si>
  <si>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</si>
  <si>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</si>
  <si>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</si>
  <si>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</si>
  <si>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</si>
  <si>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</si>
  <si>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</si>
  <si>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</si>
  <si>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</si>
  <si>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</si>
  <si>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</si>
  <si>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</si>
  <si>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10-08-2012</t>
  </si>
  <si>
    <t>088902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</si>
</sst>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dd\-mm\-yyyy;@"/>
    <numFmt numFmtId="167" formatCode="&quot;$&quot;#,##0.0000"/>
  </numFmts>
  <fonts count="13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u/>
      <sz val="8"/>
      <color theme="10"/>
      <name val="Tahom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3"/>
    <xf numFmtId="0" fontId="4" fillId="0" borderId="0" xfId="3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8" fillId="0" borderId="0" xfId="3" applyFont="1"/>
    <xf numFmtId="0" fontId="9" fillId="0" borderId="0" xfId="3" applyFont="1"/>
    <xf numFmtId="0" fontId="10" fillId="0" borderId="0" xfId="3" applyFont="1"/>
    <xf numFmtId="0" fontId="4" fillId="0" borderId="0" xfId="3" applyAlignment="1">
      <alignment horizontal="right"/>
    </xf>
    <xf numFmtId="164" fontId="4" fillId="0" borderId="1" xfId="3" applyNumberFormat="1" applyBorder="1" applyAlignment="1">
      <alignment horizontal="center"/>
    </xf>
    <xf numFmtId="0" fontId="4" fillId="0" borderId="2" xfId="3" applyBorder="1"/>
    <xf numFmtId="0" fontId="11" fillId="0" borderId="3" xfId="3" applyFont="1" applyBorder="1" applyAlignment="1">
      <alignment horizontal="right"/>
    </xf>
    <xf numFmtId="49" fontId="4" fillId="0" borderId="0" xfId="3" applyNumberFormat="1"/>
    <xf numFmtId="0" fontId="4" fillId="0" borderId="3" xfId="3" applyBorder="1" applyAlignment="1">
      <alignment horizontal="right"/>
    </xf>
    <xf numFmtId="49" fontId="4" fillId="0" borderId="4" xfId="3" applyNumberFormat="1" applyBorder="1" applyAlignment="1">
      <alignment horizontal="left"/>
    </xf>
    <xf numFmtId="165" fontId="4" fillId="0" borderId="4" xfId="3" applyNumberFormat="1" applyBorder="1" applyAlignment="1">
      <alignment horizontal="left"/>
    </xf>
    <xf numFmtId="166" fontId="4" fillId="0" borderId="4" xfId="3" applyNumberFormat="1" applyBorder="1" applyAlignment="1">
      <alignment horizontal="left"/>
    </xf>
    <xf numFmtId="1" fontId="4" fillId="0" borderId="4" xfId="3" applyNumberFormat="1" applyBorder="1" applyAlignment="1">
      <alignment horizontal="left"/>
    </xf>
    <xf numFmtId="0" fontId="11" fillId="0" borderId="5" xfId="3" applyFont="1" applyBorder="1" applyAlignment="1">
      <alignment horizontal="right"/>
    </xf>
    <xf numFmtId="0" fontId="4" fillId="0" borderId="0" xfId="3" applyAlignment="1">
      <alignment horizontal="center" vertical="center"/>
    </xf>
    <xf numFmtId="0" fontId="4" fillId="0" borderId="1" xfId="3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4" fillId="0" borderId="0" xfId="3" applyAlignment="1">
      <alignment horizontal="center" vertical="center" wrapText="1"/>
    </xf>
    <xf numFmtId="0" fontId="4" fillId="0" borderId="1" xfId="3" applyBorder="1" applyAlignment="1">
      <alignment horizontal="center" wrapText="1"/>
    </xf>
    <xf numFmtId="165" fontId="4" fillId="2" borderId="1" xfId="4" applyNumberFormat="1" applyFill="1" applyBorder="1"/>
    <xf numFmtId="167" fontId="4" fillId="2" borderId="1" xfId="3" applyNumberFormat="1" applyFill="1" applyBorder="1"/>
    <xf numFmtId="165" fontId="4" fillId="0" borderId="0" xfId="3" applyNumberFormat="1"/>
    <xf numFmtId="165" fontId="11" fillId="3" borderId="1" xfId="4" applyNumberFormat="1" applyFont="1" applyFill="1" applyBorder="1"/>
    <xf numFmtId="167" fontId="11" fillId="3" borderId="1" xfId="3" applyNumberFormat="1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1" xfId="0" applyNumberFormat="1" applyFont="1" applyBorder="1"/>
    <xf numFmtId="0" fontId="4" fillId="0" borderId="1" xfId="0" applyFont="1" applyBorder="1"/>
    <xf numFmtId="165" fontId="4" fillId="0" borderId="1" xfId="1" applyNumberFormat="1" applyFont="1" applyBorder="1"/>
    <xf numFmtId="0" fontId="4" fillId="0" borderId="0" xfId="0" applyFont="1" applyAlignment="1">
      <alignment horizontal="right"/>
    </xf>
    <xf numFmtId="44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6" xfId="3" applyBorder="1" applyAlignment="1">
      <alignment horizontal="left"/>
    </xf>
    <xf numFmtId="0" fontId="4" fillId="0" borderId="6" xfId="0" applyFont="1" applyBorder="1"/>
    <xf numFmtId="0" fontId="11" fillId="3" borderId="1" xfId="0" applyFont="1" applyFill="1" applyBorder="1" applyAlignment="1">
      <alignment horizontal="left"/>
    </xf>
    <xf numFmtId="0" fontId="4" fillId="3" borderId="0" xfId="0" applyFont="1" applyFill="1"/>
    <xf numFmtId="0" fontId="11" fillId="0" borderId="0" xfId="0" applyFont="1" applyAlignment="1">
      <alignment horizontal="right"/>
    </xf>
    <xf numFmtId="0" fontId="4" fillId="0" borderId="7" xfId="0" applyFont="1" applyBorder="1"/>
    <xf numFmtId="0" fontId="11" fillId="0" borderId="0" xfId="0" applyFont="1" applyAlignment="1">
      <alignment horizontal="left"/>
    </xf>
    <xf numFmtId="0" fontId="4" fillId="0" borderId="8" xfId="0" applyFont="1" applyBorder="1"/>
    <xf numFmtId="0" fontId="2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3" applyAlignment="1">
      <alignment horizontal="left"/>
    </xf>
  </cellXfs>
  <cellStyles count="5">
    <cellStyle name="Currency" xfId="1" builtinId="4"/>
    <cellStyle name="Currency 3" xfId="4" xr:uid="{BE9C2E68-7C00-4B09-B243-8AB71D0A446B}"/>
    <cellStyle name="Hyperlink" xfId="2" builtinId="8"/>
    <cellStyle name="Normal" xfId="0" builtinId="0"/>
    <cellStyle name="Normal 5" xfId="3" xr:uid="{1F26E34F-8546-4F79-9E11-0BFDFBA96D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E6CD9-4193-4BD2-B5C1-51B9C4EDFBCD}">
  <sheetPr>
    <tabColor theme="4" tint="-0.249977111117893"/>
    <pageSetUpPr fitToPage="1"/>
  </sheetPr>
  <dimension ref="A1:W70"/>
  <sheetViews>
    <sheetView tabSelected="1" topLeftCell="C1" zoomScaleNormal="100" zoomScalePageLayoutView="60" workbookViewId="0">
      <selection activeCell="E62" sqref="E62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105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222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16" t="s">
        <v>89</v>
      </c>
    </row>
    <row r="9" spans="1:22" x14ac:dyDescent="0.25">
      <c r="G9" s="10" t="s">
        <v>8</v>
      </c>
      <c r="H9" s="17">
        <v>30000000</v>
      </c>
    </row>
    <row r="10" spans="1:22" x14ac:dyDescent="0.25">
      <c r="G10" s="10" t="s">
        <v>9</v>
      </c>
      <c r="H10" s="18" t="s">
        <v>104</v>
      </c>
      <c r="I10" s="12"/>
    </row>
    <row r="11" spans="1:22" x14ac:dyDescent="0.25">
      <c r="G11" s="10" t="s">
        <v>10</v>
      </c>
      <c r="H11" s="19">
        <v>2013</v>
      </c>
      <c r="I11" s="12"/>
      <c r="P11" s="2" t="s">
        <v>11</v>
      </c>
    </row>
    <row r="12" spans="1:22" x14ac:dyDescent="0.25">
      <c r="G12" s="10" t="s">
        <v>12</v>
      </c>
      <c r="H12" s="19">
        <v>2015</v>
      </c>
      <c r="I12" s="12"/>
    </row>
    <row r="13" spans="1:22" x14ac:dyDescent="0.25">
      <c r="G13" s="20" t="s">
        <v>13</v>
      </c>
      <c r="H13" s="19">
        <v>2012</v>
      </c>
      <c r="I13" s="2" t="s">
        <v>14</v>
      </c>
    </row>
    <row r="14" spans="1:22" x14ac:dyDescent="0.25">
      <c r="G14" s="20" t="s">
        <v>15</v>
      </c>
      <c r="H14" s="19">
        <v>2025</v>
      </c>
      <c r="I14" s="2" t="s">
        <v>16</v>
      </c>
    </row>
    <row r="16" spans="1:22" s="21" customFormat="1" ht="118.5" customHeight="1" x14ac:dyDescent="0.15">
      <c r="B16" s="22" t="s">
        <v>17</v>
      </c>
      <c r="C16" s="22" t="s">
        <v>18</v>
      </c>
      <c r="D16" s="22" t="s">
        <v>19</v>
      </c>
      <c r="E16" s="22" t="s">
        <v>20</v>
      </c>
      <c r="F16" s="22" t="s">
        <v>21</v>
      </c>
      <c r="G16" s="23" t="s">
        <v>22</v>
      </c>
      <c r="H16" s="23" t="s">
        <v>23</v>
      </c>
      <c r="I16" s="22" t="s">
        <v>24</v>
      </c>
      <c r="J16" s="22" t="s">
        <v>25</v>
      </c>
      <c r="K16" s="22" t="s">
        <v>26</v>
      </c>
      <c r="L16" s="22" t="s">
        <v>27</v>
      </c>
      <c r="M16" s="22" t="s">
        <v>28</v>
      </c>
      <c r="N16" s="22" t="s">
        <v>29</v>
      </c>
      <c r="O16" s="22" t="s">
        <v>30</v>
      </c>
      <c r="P16" s="22" t="s">
        <v>31</v>
      </c>
      <c r="Q16" s="22" t="s">
        <v>32</v>
      </c>
      <c r="R16" s="22" t="s">
        <v>33</v>
      </c>
      <c r="V16" s="24"/>
    </row>
    <row r="17" spans="2:23" x14ac:dyDescent="0.25">
      <c r="B17" s="25" t="s">
        <v>90</v>
      </c>
      <c r="C17" s="25">
        <v>2003</v>
      </c>
      <c r="D17" s="25" t="s">
        <v>34</v>
      </c>
      <c r="E17" s="26" t="s">
        <v>90</v>
      </c>
      <c r="F17" s="26" t="s">
        <v>90</v>
      </c>
      <c r="G17" s="26" t="s">
        <v>90</v>
      </c>
      <c r="H17" s="26" t="s">
        <v>90</v>
      </c>
      <c r="I17" s="27" t="s">
        <v>90</v>
      </c>
      <c r="J17" s="27" t="s">
        <v>90</v>
      </c>
      <c r="K17" s="26" t="str">
        <f t="shared" ref="K17:K49" si="0">IF(G17="","",(I17/100)*G17+(J17/100)*G17)</f>
        <v/>
      </c>
      <c r="L17" s="26" t="str">
        <f t="shared" ref="L17:L49" si="1">IF(G17="","",(I17/100)*G17+(J17/100)*H17-N17)</f>
        <v/>
      </c>
      <c r="M17" s="26" t="str">
        <f t="shared" ref="M17:M49" si="2">IF(G17="","",(J17/100)*(G17-H17))</f>
        <v/>
      </c>
      <c r="N17" s="26" t="s">
        <v>90</v>
      </c>
      <c r="O17" s="26" t="str">
        <f>IF(M17="","",N17+M17)</f>
        <v/>
      </c>
      <c r="P17" s="26" t="s">
        <v>90</v>
      </c>
      <c r="Q17" s="26"/>
      <c r="R17" s="26" t="s">
        <v>90</v>
      </c>
    </row>
    <row r="18" spans="2:23" x14ac:dyDescent="0.25">
      <c r="B18" s="25" t="s">
        <v>90</v>
      </c>
      <c r="C18" s="25">
        <v>2004</v>
      </c>
      <c r="D18" s="25" t="s">
        <v>35</v>
      </c>
      <c r="E18" s="26" t="s">
        <v>90</v>
      </c>
      <c r="F18" s="26" t="s">
        <v>90</v>
      </c>
      <c r="G18" s="26" t="s">
        <v>90</v>
      </c>
      <c r="H18" s="26" t="s">
        <v>90</v>
      </c>
      <c r="I18" s="27" t="s">
        <v>90</v>
      </c>
      <c r="J18" s="27" t="s">
        <v>90</v>
      </c>
      <c r="K18" s="26" t="str">
        <f t="shared" si="0"/>
        <v/>
      </c>
      <c r="L18" s="26" t="str">
        <f t="shared" si="1"/>
        <v/>
      </c>
      <c r="M18" s="26" t="str">
        <f t="shared" si="2"/>
        <v/>
      </c>
      <c r="N18" s="26" t="s">
        <v>90</v>
      </c>
      <c r="O18" s="26" t="str">
        <f t="shared" ref="O18:O49" si="3">IF(M18="","",N18+M18)</f>
        <v/>
      </c>
      <c r="P18" s="26" t="s">
        <v>90</v>
      </c>
      <c r="Q18" s="26"/>
      <c r="R18" s="26" t="s">
        <v>90</v>
      </c>
    </row>
    <row r="19" spans="2:23" x14ac:dyDescent="0.25">
      <c r="B19" s="25" t="s">
        <v>90</v>
      </c>
      <c r="C19" s="25">
        <v>2005</v>
      </c>
      <c r="D19" s="25" t="s">
        <v>36</v>
      </c>
      <c r="E19" s="26" t="s">
        <v>90</v>
      </c>
      <c r="F19" s="26" t="s">
        <v>90</v>
      </c>
      <c r="G19" s="26" t="s">
        <v>90</v>
      </c>
      <c r="H19" s="26" t="s">
        <v>90</v>
      </c>
      <c r="I19" s="27" t="s">
        <v>90</v>
      </c>
      <c r="J19" s="27" t="s">
        <v>90</v>
      </c>
      <c r="K19" s="26" t="str">
        <f t="shared" si="0"/>
        <v/>
      </c>
      <c r="L19" s="26" t="str">
        <f t="shared" si="1"/>
        <v/>
      </c>
      <c r="M19" s="26" t="str">
        <f t="shared" si="2"/>
        <v/>
      </c>
      <c r="N19" s="26" t="s">
        <v>90</v>
      </c>
      <c r="O19" s="26" t="str">
        <f t="shared" si="3"/>
        <v/>
      </c>
      <c r="P19" s="26" t="s">
        <v>90</v>
      </c>
      <c r="Q19" s="26"/>
      <c r="R19" s="26" t="s">
        <v>90</v>
      </c>
    </row>
    <row r="20" spans="2:23" x14ac:dyDescent="0.25">
      <c r="B20" s="25" t="s">
        <v>90</v>
      </c>
      <c r="C20" s="25">
        <v>2006</v>
      </c>
      <c r="D20" s="25" t="s">
        <v>37</v>
      </c>
      <c r="E20" s="26" t="s">
        <v>90</v>
      </c>
      <c r="F20" s="26" t="s">
        <v>90</v>
      </c>
      <c r="G20" s="26" t="s">
        <v>90</v>
      </c>
      <c r="H20" s="26" t="s">
        <v>90</v>
      </c>
      <c r="I20" s="27" t="s">
        <v>90</v>
      </c>
      <c r="J20" s="27" t="s">
        <v>90</v>
      </c>
      <c r="K20" s="26" t="str">
        <f t="shared" si="0"/>
        <v/>
      </c>
      <c r="L20" s="26" t="str">
        <f t="shared" si="1"/>
        <v/>
      </c>
      <c r="M20" s="26" t="str">
        <f t="shared" si="2"/>
        <v/>
      </c>
      <c r="N20" s="26" t="s">
        <v>90</v>
      </c>
      <c r="O20" s="26" t="str">
        <f t="shared" si="3"/>
        <v/>
      </c>
      <c r="P20" s="26" t="s">
        <v>90</v>
      </c>
      <c r="Q20" s="26"/>
      <c r="R20" s="26" t="s">
        <v>90</v>
      </c>
    </row>
    <row r="21" spans="2:23" x14ac:dyDescent="0.25">
      <c r="B21" s="25" t="s">
        <v>90</v>
      </c>
      <c r="C21" s="25">
        <v>2007</v>
      </c>
      <c r="D21" s="25" t="s">
        <v>38</v>
      </c>
      <c r="E21" s="26" t="s">
        <v>90</v>
      </c>
      <c r="F21" s="26" t="s">
        <v>90</v>
      </c>
      <c r="G21" s="26" t="s">
        <v>90</v>
      </c>
      <c r="H21" s="26" t="s">
        <v>90</v>
      </c>
      <c r="I21" s="27" t="s">
        <v>90</v>
      </c>
      <c r="J21" s="27" t="s">
        <v>90</v>
      </c>
      <c r="K21" s="26" t="str">
        <f t="shared" si="0"/>
        <v/>
      </c>
      <c r="L21" s="26" t="str">
        <f t="shared" si="1"/>
        <v/>
      </c>
      <c r="M21" s="26" t="str">
        <f t="shared" si="2"/>
        <v/>
      </c>
      <c r="N21" s="26" t="s">
        <v>90</v>
      </c>
      <c r="O21" s="26" t="str">
        <f t="shared" si="3"/>
        <v/>
      </c>
      <c r="P21" s="26" t="s">
        <v>90</v>
      </c>
      <c r="Q21" s="26"/>
      <c r="R21" s="26" t="s">
        <v>90</v>
      </c>
    </row>
    <row r="22" spans="2:23" x14ac:dyDescent="0.25">
      <c r="B22" s="25" t="s">
        <v>90</v>
      </c>
      <c r="C22" s="25">
        <v>2008</v>
      </c>
      <c r="D22" s="25" t="s">
        <v>39</v>
      </c>
      <c r="E22" s="26" t="s">
        <v>90</v>
      </c>
      <c r="F22" s="26" t="s">
        <v>90</v>
      </c>
      <c r="G22" s="26" t="s">
        <v>90</v>
      </c>
      <c r="H22" s="26" t="s">
        <v>90</v>
      </c>
      <c r="I22" s="27" t="s">
        <v>90</v>
      </c>
      <c r="J22" s="27" t="s">
        <v>90</v>
      </c>
      <c r="K22" s="26" t="str">
        <f t="shared" si="0"/>
        <v/>
      </c>
      <c r="L22" s="26" t="str">
        <f t="shared" si="1"/>
        <v/>
      </c>
      <c r="M22" s="26" t="str">
        <f t="shared" si="2"/>
        <v/>
      </c>
      <c r="N22" s="26" t="s">
        <v>90</v>
      </c>
      <c r="O22" s="26" t="str">
        <f t="shared" si="3"/>
        <v/>
      </c>
      <c r="P22" s="26" t="s">
        <v>90</v>
      </c>
      <c r="Q22" s="26"/>
      <c r="R22" s="26" t="s">
        <v>90</v>
      </c>
    </row>
    <row r="23" spans="2:23" x14ac:dyDescent="0.25">
      <c r="B23" s="25" t="s">
        <v>90</v>
      </c>
      <c r="C23" s="25">
        <v>2009</v>
      </c>
      <c r="D23" s="25" t="s">
        <v>40</v>
      </c>
      <c r="E23" s="26" t="s">
        <v>90</v>
      </c>
      <c r="F23" s="26" t="s">
        <v>90</v>
      </c>
      <c r="G23" s="26" t="s">
        <v>90</v>
      </c>
      <c r="H23" s="26" t="s">
        <v>90</v>
      </c>
      <c r="I23" s="27" t="s">
        <v>90</v>
      </c>
      <c r="J23" s="27" t="s">
        <v>90</v>
      </c>
      <c r="K23" s="26" t="str">
        <f t="shared" si="0"/>
        <v/>
      </c>
      <c r="L23" s="26" t="str">
        <f t="shared" si="1"/>
        <v/>
      </c>
      <c r="M23" s="26" t="str">
        <f t="shared" si="2"/>
        <v/>
      </c>
      <c r="N23" s="26" t="s">
        <v>90</v>
      </c>
      <c r="O23" s="26" t="str">
        <f t="shared" si="3"/>
        <v/>
      </c>
      <c r="P23" s="26" t="s">
        <v>90</v>
      </c>
      <c r="Q23" s="26"/>
      <c r="R23" s="26" t="s">
        <v>90</v>
      </c>
    </row>
    <row r="24" spans="2:23" x14ac:dyDescent="0.25">
      <c r="B24" s="25" t="s">
        <v>90</v>
      </c>
      <c r="C24" s="25">
        <v>2010</v>
      </c>
      <c r="D24" s="25" t="s">
        <v>41</v>
      </c>
      <c r="E24" s="26" t="s">
        <v>90</v>
      </c>
      <c r="F24" s="26" t="s">
        <v>90</v>
      </c>
      <c r="G24" s="26" t="s">
        <v>90</v>
      </c>
      <c r="H24" s="26" t="s">
        <v>90</v>
      </c>
      <c r="I24" s="27" t="s">
        <v>90</v>
      </c>
      <c r="J24" s="27" t="s">
        <v>90</v>
      </c>
      <c r="K24" s="26" t="str">
        <f t="shared" si="0"/>
        <v/>
      </c>
      <c r="L24" s="26" t="str">
        <f t="shared" si="1"/>
        <v/>
      </c>
      <c r="M24" s="26" t="str">
        <f t="shared" si="2"/>
        <v/>
      </c>
      <c r="N24" s="26" t="s">
        <v>90</v>
      </c>
      <c r="O24" s="26" t="str">
        <f t="shared" si="3"/>
        <v/>
      </c>
      <c r="P24" s="26" t="s">
        <v>90</v>
      </c>
      <c r="Q24" s="26"/>
      <c r="R24" s="26" t="s">
        <v>90</v>
      </c>
    </row>
    <row r="25" spans="2:23" x14ac:dyDescent="0.25">
      <c r="B25" s="25" t="s">
        <v>90</v>
      </c>
      <c r="C25" s="25">
        <v>2011</v>
      </c>
      <c r="D25" s="25" t="s">
        <v>42</v>
      </c>
      <c r="E25" s="26" t="s">
        <v>90</v>
      </c>
      <c r="F25" s="26" t="s">
        <v>90</v>
      </c>
      <c r="G25" s="26" t="s">
        <v>90</v>
      </c>
      <c r="H25" s="26" t="s">
        <v>90</v>
      </c>
      <c r="I25" s="27" t="s">
        <v>90</v>
      </c>
      <c r="J25" s="27" t="s">
        <v>90</v>
      </c>
      <c r="K25" s="26" t="str">
        <f t="shared" si="0"/>
        <v/>
      </c>
      <c r="L25" s="26" t="str">
        <f t="shared" si="1"/>
        <v/>
      </c>
      <c r="M25" s="26" t="str">
        <f t="shared" si="2"/>
        <v/>
      </c>
      <c r="N25" s="26" t="s">
        <v>90</v>
      </c>
      <c r="O25" s="26" t="str">
        <f t="shared" si="3"/>
        <v/>
      </c>
      <c r="P25" s="26" t="s">
        <v>90</v>
      </c>
      <c r="Q25" s="26"/>
      <c r="R25" s="26" t="s">
        <v>90</v>
      </c>
      <c r="T25" s="28"/>
      <c r="U25" s="28"/>
      <c r="V25" s="28"/>
      <c r="W25" s="28"/>
    </row>
    <row r="26" spans="2:23" x14ac:dyDescent="0.25">
      <c r="B26" s="25" t="s">
        <v>90</v>
      </c>
      <c r="C26" s="25">
        <v>2012</v>
      </c>
      <c r="D26" s="25" t="s">
        <v>43</v>
      </c>
      <c r="E26" s="26">
        <v>123679153</v>
      </c>
      <c r="F26" s="26">
        <v>0</v>
      </c>
      <c r="G26" s="26">
        <v>0</v>
      </c>
      <c r="H26" s="26">
        <v>0</v>
      </c>
      <c r="I26" s="27">
        <v>0.17649999999999999</v>
      </c>
      <c r="J26" s="27">
        <v>1.04</v>
      </c>
      <c r="K26" s="26">
        <f t="shared" si="0"/>
        <v>0</v>
      </c>
      <c r="L26" s="26">
        <f t="shared" si="1"/>
        <v>0</v>
      </c>
      <c r="M26" s="26">
        <f t="shared" si="2"/>
        <v>0</v>
      </c>
      <c r="N26" s="26">
        <v>0</v>
      </c>
      <c r="O26" s="26">
        <f t="shared" si="3"/>
        <v>0</v>
      </c>
      <c r="P26" s="26">
        <v>0</v>
      </c>
      <c r="Q26" s="26"/>
      <c r="R26" s="26">
        <v>0</v>
      </c>
    </row>
    <row r="27" spans="2:23" x14ac:dyDescent="0.25">
      <c r="B27" s="25" t="s">
        <v>91</v>
      </c>
      <c r="C27" s="25">
        <v>2013</v>
      </c>
      <c r="D27" s="25" t="s">
        <v>44</v>
      </c>
      <c r="E27" s="26">
        <v>123679153</v>
      </c>
      <c r="F27" s="26">
        <v>35035000</v>
      </c>
      <c r="G27" s="26">
        <v>35035000</v>
      </c>
      <c r="H27" s="26">
        <v>35035000</v>
      </c>
      <c r="I27" s="27">
        <v>0.14535000000000001</v>
      </c>
      <c r="J27" s="27">
        <v>1.04</v>
      </c>
      <c r="K27" s="26">
        <f t="shared" si="0"/>
        <v>415287.3725</v>
      </c>
      <c r="L27" s="26">
        <f t="shared" si="1"/>
        <v>415287.3725</v>
      </c>
      <c r="M27" s="26">
        <f t="shared" si="2"/>
        <v>0</v>
      </c>
      <c r="N27" s="26">
        <v>0</v>
      </c>
      <c r="O27" s="26">
        <f t="shared" si="3"/>
        <v>0</v>
      </c>
      <c r="P27" s="26">
        <v>0</v>
      </c>
      <c r="Q27" s="26"/>
      <c r="R27" s="26">
        <v>0</v>
      </c>
    </row>
    <row r="28" spans="2:23" x14ac:dyDescent="0.25">
      <c r="B28" s="25" t="s">
        <v>92</v>
      </c>
      <c r="C28" s="25">
        <v>2014</v>
      </c>
      <c r="D28" s="25" t="s">
        <v>45</v>
      </c>
      <c r="E28" s="26">
        <v>123679153</v>
      </c>
      <c r="F28" s="26">
        <v>135534260</v>
      </c>
      <c r="G28" s="26">
        <v>135534260</v>
      </c>
      <c r="H28" s="26">
        <v>135534260</v>
      </c>
      <c r="I28" s="27">
        <v>0.13347999999999999</v>
      </c>
      <c r="J28" s="27">
        <v>1.04</v>
      </c>
      <c r="K28" s="26">
        <f t="shared" si="0"/>
        <v>1590467.4342479999</v>
      </c>
      <c r="L28" s="26">
        <f t="shared" si="1"/>
        <v>1590467.4342479999</v>
      </c>
      <c r="M28" s="26">
        <f t="shared" si="2"/>
        <v>0</v>
      </c>
      <c r="N28" s="26">
        <v>0</v>
      </c>
      <c r="O28" s="26">
        <f t="shared" si="3"/>
        <v>0</v>
      </c>
      <c r="P28" s="26">
        <v>0</v>
      </c>
      <c r="Q28" s="26"/>
      <c r="R28" s="26">
        <v>0</v>
      </c>
    </row>
    <row r="29" spans="2:23" x14ac:dyDescent="0.25">
      <c r="B29" s="25" t="s">
        <v>93</v>
      </c>
      <c r="C29" s="25">
        <v>2015</v>
      </c>
      <c r="D29" s="25" t="s">
        <v>46</v>
      </c>
      <c r="E29" s="26">
        <v>212841708</v>
      </c>
      <c r="F29" s="26">
        <v>193042440</v>
      </c>
      <c r="G29" s="26">
        <v>173542460</v>
      </c>
      <c r="H29" s="26">
        <v>30000000</v>
      </c>
      <c r="I29" s="27">
        <v>0.14362</v>
      </c>
      <c r="J29" s="27">
        <v>1.04</v>
      </c>
      <c r="K29" s="26">
        <f t="shared" si="0"/>
        <v>2054083.2650520001</v>
      </c>
      <c r="L29" s="26">
        <f t="shared" si="1"/>
        <v>561241.68105200003</v>
      </c>
      <c r="M29" s="26">
        <f t="shared" si="2"/>
        <v>1492841.584</v>
      </c>
      <c r="N29" s="26">
        <v>0</v>
      </c>
      <c r="O29" s="26">
        <f t="shared" si="3"/>
        <v>1492841.584</v>
      </c>
      <c r="P29" s="26">
        <v>160947</v>
      </c>
      <c r="Q29" s="26"/>
      <c r="R29" s="26">
        <v>532758</v>
      </c>
    </row>
    <row r="30" spans="2:23" x14ac:dyDescent="0.25">
      <c r="B30" s="25" t="s">
        <v>94</v>
      </c>
      <c r="C30" s="25">
        <v>2016</v>
      </c>
      <c r="D30" s="25" t="s">
        <v>47</v>
      </c>
      <c r="E30" s="26">
        <v>228709959</v>
      </c>
      <c r="F30" s="26">
        <v>143553180</v>
      </c>
      <c r="G30" s="26">
        <v>125000000</v>
      </c>
      <c r="H30" s="26">
        <v>30000000</v>
      </c>
      <c r="I30" s="27">
        <v>0.14000000000000001</v>
      </c>
      <c r="J30" s="27">
        <v>1.04</v>
      </c>
      <c r="K30" s="26">
        <f t="shared" si="0"/>
        <v>1475000</v>
      </c>
      <c r="L30" s="26">
        <f t="shared" si="1"/>
        <v>322725.67085714289</v>
      </c>
      <c r="M30" s="26">
        <f t="shared" si="2"/>
        <v>988000</v>
      </c>
      <c r="N30" s="26">
        <v>164274.32914285714</v>
      </c>
      <c r="O30" s="26">
        <f t="shared" si="3"/>
        <v>1152274.3291428571</v>
      </c>
      <c r="P30" s="26">
        <v>8996</v>
      </c>
      <c r="Q30" s="26"/>
      <c r="R30" s="26">
        <v>133315</v>
      </c>
    </row>
    <row r="31" spans="2:23" x14ac:dyDescent="0.25">
      <c r="B31" s="25" t="s">
        <v>95</v>
      </c>
      <c r="C31" s="25">
        <v>2017</v>
      </c>
      <c r="D31" s="25" t="s">
        <v>48</v>
      </c>
      <c r="E31" s="26">
        <v>228709959</v>
      </c>
      <c r="F31" s="26">
        <v>137732580</v>
      </c>
      <c r="G31" s="26">
        <v>98000000</v>
      </c>
      <c r="H31" s="26">
        <v>30000000</v>
      </c>
      <c r="I31" s="27">
        <v>0.16289999999999999</v>
      </c>
      <c r="J31" s="27">
        <v>1.04</v>
      </c>
      <c r="K31" s="26">
        <f t="shared" si="0"/>
        <v>1178842</v>
      </c>
      <c r="L31" s="26">
        <f t="shared" si="1"/>
        <v>307367.67085714289</v>
      </c>
      <c r="M31" s="26">
        <f t="shared" si="2"/>
        <v>707200</v>
      </c>
      <c r="N31" s="26">
        <v>164274.32914285714</v>
      </c>
      <c r="O31" s="26">
        <f t="shared" si="3"/>
        <v>871474.32914285711</v>
      </c>
      <c r="P31" s="26">
        <v>11973</v>
      </c>
      <c r="Q31" s="26"/>
      <c r="R31" s="26">
        <v>133215</v>
      </c>
    </row>
    <row r="32" spans="2:23" x14ac:dyDescent="0.25">
      <c r="B32" s="25" t="s">
        <v>96</v>
      </c>
      <c r="C32" s="25">
        <v>2018</v>
      </c>
      <c r="D32" s="25" t="s">
        <v>49</v>
      </c>
      <c r="E32" s="26">
        <v>228709959</v>
      </c>
      <c r="F32" s="26">
        <v>113422650</v>
      </c>
      <c r="G32" s="26">
        <v>98000000</v>
      </c>
      <c r="H32" s="26">
        <v>30000000</v>
      </c>
      <c r="I32" s="27">
        <v>0.16289999999999999</v>
      </c>
      <c r="J32" s="27">
        <v>1.04</v>
      </c>
      <c r="K32" s="26">
        <f t="shared" si="0"/>
        <v>1178842</v>
      </c>
      <c r="L32" s="26">
        <f t="shared" si="1"/>
        <v>307367.67085714289</v>
      </c>
      <c r="M32" s="26">
        <f t="shared" si="2"/>
        <v>707200</v>
      </c>
      <c r="N32" s="26">
        <v>164274.32914285714</v>
      </c>
      <c r="O32" s="26">
        <f t="shared" si="3"/>
        <v>871474.32914285711</v>
      </c>
      <c r="P32" s="26">
        <v>16908</v>
      </c>
      <c r="Q32" s="26"/>
      <c r="R32" s="26">
        <v>133214</v>
      </c>
    </row>
    <row r="33" spans="2:18" x14ac:dyDescent="0.25">
      <c r="B33" s="25" t="s">
        <v>97</v>
      </c>
      <c r="C33" s="25">
        <v>2019</v>
      </c>
      <c r="D33" s="25" t="s">
        <v>50</v>
      </c>
      <c r="E33" s="26">
        <v>228709959</v>
      </c>
      <c r="F33" s="26">
        <v>183795120</v>
      </c>
      <c r="G33" s="26">
        <v>165821670</v>
      </c>
      <c r="H33" s="26">
        <v>30000000</v>
      </c>
      <c r="I33" s="27">
        <v>0.15</v>
      </c>
      <c r="J33" s="27">
        <v>0.97</v>
      </c>
      <c r="K33" s="26">
        <f t="shared" si="0"/>
        <v>1857202.7039999999</v>
      </c>
      <c r="L33" s="26">
        <f t="shared" si="1"/>
        <v>375458.17585714289</v>
      </c>
      <c r="M33" s="26">
        <f t="shared" si="2"/>
        <v>1317470.199</v>
      </c>
      <c r="N33" s="26">
        <v>164274.32914285714</v>
      </c>
      <c r="O33" s="26">
        <f t="shared" si="3"/>
        <v>1481744.5281428571</v>
      </c>
      <c r="P33" s="26">
        <v>563936</v>
      </c>
      <c r="Q33" s="26"/>
      <c r="R33" s="26">
        <v>133214</v>
      </c>
    </row>
    <row r="34" spans="2:18" x14ac:dyDescent="0.25">
      <c r="B34" s="25" t="s">
        <v>98</v>
      </c>
      <c r="C34" s="25">
        <v>2020</v>
      </c>
      <c r="D34" s="25" t="s">
        <v>51</v>
      </c>
      <c r="E34" s="29">
        <v>228709959</v>
      </c>
      <c r="F34" s="29">
        <v>183795120</v>
      </c>
      <c r="G34" s="29">
        <v>165821670</v>
      </c>
      <c r="H34" s="29">
        <v>30000000</v>
      </c>
      <c r="I34" s="30">
        <v>0.15</v>
      </c>
      <c r="J34" s="30">
        <v>0.95649826000000004</v>
      </c>
      <c r="K34" s="29">
        <f t="shared" si="0"/>
        <v>1834813.8932529422</v>
      </c>
      <c r="L34" s="29">
        <f t="shared" si="1"/>
        <v>371407.6538571429</v>
      </c>
      <c r="M34" s="29">
        <f t="shared" si="2"/>
        <v>1299131.910252942</v>
      </c>
      <c r="N34" s="29">
        <v>164274.32914285714</v>
      </c>
      <c r="O34" s="29">
        <f t="shared" si="3"/>
        <v>1463406.2393957991</v>
      </c>
      <c r="P34" s="29">
        <v>0</v>
      </c>
      <c r="Q34" s="29"/>
      <c r="R34" s="29">
        <v>133214.5</v>
      </c>
    </row>
    <row r="35" spans="2:18" x14ac:dyDescent="0.25">
      <c r="B35" s="25" t="s">
        <v>99</v>
      </c>
      <c r="C35" s="25">
        <v>2021</v>
      </c>
      <c r="D35" s="25" t="s">
        <v>52</v>
      </c>
      <c r="E35" s="29">
        <v>328709959</v>
      </c>
      <c r="F35" s="29">
        <v>174000000</v>
      </c>
      <c r="G35" s="29">
        <v>156600000</v>
      </c>
      <c r="H35" s="29">
        <v>30000000</v>
      </c>
      <c r="I35" s="30">
        <v>0.15</v>
      </c>
      <c r="J35" s="30">
        <v>0.95649826000000004</v>
      </c>
      <c r="K35" s="29">
        <f t="shared" si="0"/>
        <v>1732776.2751600002</v>
      </c>
      <c r="L35" s="29">
        <f t="shared" si="1"/>
        <v>357575.14885714289</v>
      </c>
      <c r="M35" s="29">
        <f t="shared" si="2"/>
        <v>1210926.7971600001</v>
      </c>
      <c r="N35" s="29">
        <v>164274.32914285714</v>
      </c>
      <c r="O35" s="29">
        <f t="shared" si="3"/>
        <v>1375201.1263028572</v>
      </c>
      <c r="P35" s="29">
        <v>0</v>
      </c>
      <c r="Q35" s="29"/>
      <c r="R35" s="29">
        <v>133214.5</v>
      </c>
    </row>
    <row r="36" spans="2:18" x14ac:dyDescent="0.25">
      <c r="B36" s="25" t="s">
        <v>100</v>
      </c>
      <c r="C36" s="25">
        <v>2022</v>
      </c>
      <c r="D36" s="25" t="s">
        <v>53</v>
      </c>
      <c r="E36" s="29">
        <v>328709959</v>
      </c>
      <c r="F36" s="29">
        <v>165000000</v>
      </c>
      <c r="G36" s="29">
        <v>148500000</v>
      </c>
      <c r="H36" s="29">
        <v>30000000</v>
      </c>
      <c r="I36" s="30">
        <v>0.15</v>
      </c>
      <c r="J36" s="30">
        <v>0.95649826000000004</v>
      </c>
      <c r="K36" s="29">
        <f t="shared" si="0"/>
        <v>1643149.9161</v>
      </c>
      <c r="L36" s="29">
        <f t="shared" si="1"/>
        <v>345425.14885714289</v>
      </c>
      <c r="M36" s="29">
        <f t="shared" si="2"/>
        <v>1133450.4381000001</v>
      </c>
      <c r="N36" s="29">
        <v>164274.32914285714</v>
      </c>
      <c r="O36" s="29">
        <f t="shared" si="3"/>
        <v>1297724.7672428573</v>
      </c>
      <c r="P36" s="29">
        <v>0</v>
      </c>
      <c r="Q36" s="29"/>
      <c r="R36" s="29">
        <v>133214.5</v>
      </c>
    </row>
    <row r="37" spans="2:18" x14ac:dyDescent="0.25">
      <c r="B37" s="25" t="s">
        <v>101</v>
      </c>
      <c r="C37" s="25">
        <v>2023</v>
      </c>
      <c r="D37" s="25" t="s">
        <v>54</v>
      </c>
      <c r="E37" s="29">
        <v>328709959</v>
      </c>
      <c r="F37" s="29">
        <v>160050000</v>
      </c>
      <c r="G37" s="29">
        <v>144045000</v>
      </c>
      <c r="H37" s="29">
        <v>144045000</v>
      </c>
      <c r="I37" s="30">
        <v>0.15</v>
      </c>
      <c r="J37" s="30">
        <v>0.95649826000000004</v>
      </c>
      <c r="K37" s="29">
        <f t="shared" si="0"/>
        <v>1593855.4186170001</v>
      </c>
      <c r="L37" s="29">
        <f t="shared" si="1"/>
        <v>1593855.4186170001</v>
      </c>
      <c r="M37" s="29">
        <f t="shared" si="2"/>
        <v>0</v>
      </c>
      <c r="N37" s="29">
        <v>0</v>
      </c>
      <c r="O37" s="29">
        <f t="shared" si="3"/>
        <v>0</v>
      </c>
      <c r="P37" s="29">
        <v>0</v>
      </c>
      <c r="Q37" s="29"/>
      <c r="R37" s="29">
        <v>133214.5</v>
      </c>
    </row>
    <row r="38" spans="2:18" x14ac:dyDescent="0.25">
      <c r="B38" s="25" t="s">
        <v>102</v>
      </c>
      <c r="C38" s="25">
        <v>2024</v>
      </c>
      <c r="D38" s="25" t="s">
        <v>55</v>
      </c>
      <c r="E38" s="29">
        <v>328709959</v>
      </c>
      <c r="F38" s="29">
        <v>155248500</v>
      </c>
      <c r="G38" s="29">
        <v>139723650</v>
      </c>
      <c r="H38" s="29">
        <v>139723650</v>
      </c>
      <c r="I38" s="30">
        <v>0.15</v>
      </c>
      <c r="J38" s="30">
        <v>0.95649826000000004</v>
      </c>
      <c r="K38" s="29">
        <f t="shared" si="0"/>
        <v>1546039.7560584901</v>
      </c>
      <c r="L38" s="29">
        <f t="shared" si="1"/>
        <v>1546039.7560584901</v>
      </c>
      <c r="M38" s="29">
        <f t="shared" si="2"/>
        <v>0</v>
      </c>
      <c r="N38" s="29">
        <v>0</v>
      </c>
      <c r="O38" s="29">
        <f t="shared" si="3"/>
        <v>0</v>
      </c>
      <c r="P38" s="29">
        <v>0</v>
      </c>
      <c r="Q38" s="29"/>
      <c r="R38" s="29">
        <v>133214.5</v>
      </c>
    </row>
    <row r="39" spans="2:18" x14ac:dyDescent="0.25">
      <c r="B39" s="25" t="s">
        <v>103</v>
      </c>
      <c r="C39" s="25">
        <v>2025</v>
      </c>
      <c r="D39" s="25" t="s">
        <v>56</v>
      </c>
      <c r="E39" s="29">
        <v>328709959</v>
      </c>
      <c r="F39" s="29">
        <v>150591045</v>
      </c>
      <c r="G39" s="29">
        <v>135531941</v>
      </c>
      <c r="H39" s="29">
        <v>135531941</v>
      </c>
      <c r="I39" s="30">
        <v>0.15</v>
      </c>
      <c r="J39" s="30">
        <v>0.95649826000000004</v>
      </c>
      <c r="K39" s="29">
        <f t="shared" si="0"/>
        <v>1499658.5689092267</v>
      </c>
      <c r="L39" s="29">
        <f t="shared" si="1"/>
        <v>1499658.5689092267</v>
      </c>
      <c r="M39" s="29">
        <f t="shared" si="2"/>
        <v>0</v>
      </c>
      <c r="N39" s="29">
        <v>0</v>
      </c>
      <c r="O39" s="29">
        <f t="shared" si="3"/>
        <v>0</v>
      </c>
      <c r="P39" s="29">
        <v>0</v>
      </c>
      <c r="Q39" s="29"/>
      <c r="R39" s="29">
        <v>133214.5</v>
      </c>
    </row>
    <row r="40" spans="2:18" x14ac:dyDescent="0.25">
      <c r="B40" s="25" t="s">
        <v>90</v>
      </c>
      <c r="C40" s="25">
        <v>2026</v>
      </c>
      <c r="D40" s="25" t="s">
        <v>57</v>
      </c>
      <c r="E40" s="29" t="s">
        <v>90</v>
      </c>
      <c r="F40" s="29" t="s">
        <v>90</v>
      </c>
      <c r="G40" s="29" t="s">
        <v>90</v>
      </c>
      <c r="H40" s="29" t="s">
        <v>90</v>
      </c>
      <c r="I40" s="30" t="s">
        <v>90</v>
      </c>
      <c r="J40" s="30" t="s">
        <v>90</v>
      </c>
      <c r="K40" s="29" t="str">
        <f t="shared" si="0"/>
        <v/>
      </c>
      <c r="L40" s="29" t="str">
        <f t="shared" si="1"/>
        <v/>
      </c>
      <c r="M40" s="29" t="str">
        <f t="shared" si="2"/>
        <v/>
      </c>
      <c r="N40" s="29" t="s">
        <v>90</v>
      </c>
      <c r="O40" s="29" t="str">
        <f t="shared" si="3"/>
        <v/>
      </c>
      <c r="P40" s="29" t="s">
        <v>90</v>
      </c>
      <c r="Q40" s="29"/>
      <c r="R40" s="29" t="s">
        <v>90</v>
      </c>
    </row>
    <row r="41" spans="2:18" x14ac:dyDescent="0.25">
      <c r="B41" s="25" t="s">
        <v>90</v>
      </c>
      <c r="C41" s="25">
        <v>2027</v>
      </c>
      <c r="D41" s="25" t="s">
        <v>58</v>
      </c>
      <c r="E41" s="29" t="s">
        <v>90</v>
      </c>
      <c r="F41" s="29" t="s">
        <v>90</v>
      </c>
      <c r="G41" s="29" t="s">
        <v>90</v>
      </c>
      <c r="H41" s="29" t="s">
        <v>90</v>
      </c>
      <c r="I41" s="30" t="s">
        <v>90</v>
      </c>
      <c r="J41" s="30" t="s">
        <v>90</v>
      </c>
      <c r="K41" s="29" t="str">
        <f t="shared" si="0"/>
        <v/>
      </c>
      <c r="L41" s="29" t="str">
        <f t="shared" si="1"/>
        <v/>
      </c>
      <c r="M41" s="29" t="str">
        <f t="shared" si="2"/>
        <v/>
      </c>
      <c r="N41" s="29" t="s">
        <v>90</v>
      </c>
      <c r="O41" s="29" t="str">
        <f t="shared" si="3"/>
        <v/>
      </c>
      <c r="P41" s="29" t="s">
        <v>90</v>
      </c>
      <c r="Q41" s="29"/>
      <c r="R41" s="29" t="s">
        <v>90</v>
      </c>
    </row>
    <row r="42" spans="2:18" x14ac:dyDescent="0.25">
      <c r="B42" s="25" t="s">
        <v>90</v>
      </c>
      <c r="C42" s="25">
        <v>2028</v>
      </c>
      <c r="D42" s="25" t="s">
        <v>59</v>
      </c>
      <c r="E42" s="29" t="s">
        <v>90</v>
      </c>
      <c r="F42" s="29" t="s">
        <v>90</v>
      </c>
      <c r="G42" s="29" t="s">
        <v>90</v>
      </c>
      <c r="H42" s="29" t="s">
        <v>90</v>
      </c>
      <c r="I42" s="30" t="s">
        <v>90</v>
      </c>
      <c r="J42" s="30" t="s">
        <v>90</v>
      </c>
      <c r="K42" s="29" t="str">
        <f t="shared" si="0"/>
        <v/>
      </c>
      <c r="L42" s="29" t="str">
        <f t="shared" si="1"/>
        <v/>
      </c>
      <c r="M42" s="29" t="str">
        <f t="shared" si="2"/>
        <v/>
      </c>
      <c r="N42" s="29" t="s">
        <v>90</v>
      </c>
      <c r="O42" s="29" t="str">
        <f t="shared" si="3"/>
        <v/>
      </c>
      <c r="P42" s="29" t="s">
        <v>90</v>
      </c>
      <c r="Q42" s="29"/>
      <c r="R42" s="29" t="s">
        <v>90</v>
      </c>
    </row>
    <row r="43" spans="2:18" x14ac:dyDescent="0.25">
      <c r="B43" s="25" t="s">
        <v>90</v>
      </c>
      <c r="C43" s="25">
        <v>2029</v>
      </c>
      <c r="D43" s="25" t="s">
        <v>60</v>
      </c>
      <c r="E43" s="29" t="s">
        <v>90</v>
      </c>
      <c r="F43" s="29" t="s">
        <v>90</v>
      </c>
      <c r="G43" s="29" t="s">
        <v>90</v>
      </c>
      <c r="H43" s="29" t="s">
        <v>90</v>
      </c>
      <c r="I43" s="30" t="s">
        <v>90</v>
      </c>
      <c r="J43" s="30" t="s">
        <v>90</v>
      </c>
      <c r="K43" s="29" t="str">
        <f t="shared" si="0"/>
        <v/>
      </c>
      <c r="L43" s="29" t="str">
        <f t="shared" si="1"/>
        <v/>
      </c>
      <c r="M43" s="29" t="str">
        <f t="shared" si="2"/>
        <v/>
      </c>
      <c r="N43" s="29" t="s">
        <v>90</v>
      </c>
      <c r="O43" s="29" t="str">
        <f t="shared" si="3"/>
        <v/>
      </c>
      <c r="P43" s="29" t="s">
        <v>90</v>
      </c>
      <c r="Q43" s="29"/>
      <c r="R43" s="29" t="s">
        <v>90</v>
      </c>
    </row>
    <row r="44" spans="2:18" x14ac:dyDescent="0.25">
      <c r="B44" s="25" t="s">
        <v>90</v>
      </c>
      <c r="C44" s="25">
        <v>2030</v>
      </c>
      <c r="D44" s="25" t="s">
        <v>61</v>
      </c>
      <c r="E44" s="29" t="s">
        <v>90</v>
      </c>
      <c r="F44" s="29" t="s">
        <v>90</v>
      </c>
      <c r="G44" s="29" t="s">
        <v>90</v>
      </c>
      <c r="H44" s="29" t="s">
        <v>90</v>
      </c>
      <c r="I44" s="30" t="s">
        <v>90</v>
      </c>
      <c r="J44" s="30" t="s">
        <v>90</v>
      </c>
      <c r="K44" s="29" t="str">
        <f t="shared" si="0"/>
        <v/>
      </c>
      <c r="L44" s="29" t="str">
        <f t="shared" si="1"/>
        <v/>
      </c>
      <c r="M44" s="29" t="str">
        <f t="shared" si="2"/>
        <v/>
      </c>
      <c r="N44" s="29" t="s">
        <v>90</v>
      </c>
      <c r="O44" s="29" t="str">
        <f t="shared" si="3"/>
        <v/>
      </c>
      <c r="P44" s="29" t="s">
        <v>90</v>
      </c>
      <c r="Q44" s="29"/>
      <c r="R44" s="29" t="s">
        <v>90</v>
      </c>
    </row>
    <row r="45" spans="2:18" x14ac:dyDescent="0.25">
      <c r="B45" s="25" t="s">
        <v>90</v>
      </c>
      <c r="C45" s="25">
        <v>2031</v>
      </c>
      <c r="D45" s="25" t="s">
        <v>62</v>
      </c>
      <c r="E45" s="29" t="s">
        <v>90</v>
      </c>
      <c r="F45" s="29" t="s">
        <v>90</v>
      </c>
      <c r="G45" s="29" t="s">
        <v>90</v>
      </c>
      <c r="H45" s="29" t="s">
        <v>90</v>
      </c>
      <c r="I45" s="30" t="s">
        <v>90</v>
      </c>
      <c r="J45" s="30" t="s">
        <v>90</v>
      </c>
      <c r="K45" s="29" t="str">
        <f t="shared" si="0"/>
        <v/>
      </c>
      <c r="L45" s="29" t="str">
        <f t="shared" si="1"/>
        <v/>
      </c>
      <c r="M45" s="29" t="str">
        <f t="shared" si="2"/>
        <v/>
      </c>
      <c r="N45" s="29" t="s">
        <v>90</v>
      </c>
      <c r="O45" s="29" t="str">
        <f t="shared" si="3"/>
        <v/>
      </c>
      <c r="P45" s="29" t="s">
        <v>90</v>
      </c>
      <c r="Q45" s="29"/>
      <c r="R45" s="29" t="s">
        <v>90</v>
      </c>
    </row>
    <row r="46" spans="2:18" x14ac:dyDescent="0.25">
      <c r="B46" s="25" t="s">
        <v>90</v>
      </c>
      <c r="C46" s="25">
        <v>2032</v>
      </c>
      <c r="D46" s="25" t="s">
        <v>63</v>
      </c>
      <c r="E46" s="29" t="s">
        <v>90</v>
      </c>
      <c r="F46" s="29" t="s">
        <v>90</v>
      </c>
      <c r="G46" s="29" t="s">
        <v>90</v>
      </c>
      <c r="H46" s="29" t="s">
        <v>90</v>
      </c>
      <c r="I46" s="30" t="s">
        <v>90</v>
      </c>
      <c r="J46" s="30" t="s">
        <v>90</v>
      </c>
      <c r="K46" s="29" t="str">
        <f t="shared" si="0"/>
        <v/>
      </c>
      <c r="L46" s="29" t="str">
        <f t="shared" si="1"/>
        <v/>
      </c>
      <c r="M46" s="29" t="str">
        <f t="shared" si="2"/>
        <v/>
      </c>
      <c r="N46" s="29" t="s">
        <v>90</v>
      </c>
      <c r="O46" s="29" t="str">
        <f t="shared" si="3"/>
        <v/>
      </c>
      <c r="P46" s="29" t="s">
        <v>90</v>
      </c>
      <c r="Q46" s="29"/>
      <c r="R46" s="29" t="s">
        <v>90</v>
      </c>
    </row>
    <row r="47" spans="2:18" x14ac:dyDescent="0.25">
      <c r="B47" s="25" t="s">
        <v>90</v>
      </c>
      <c r="C47" s="25">
        <v>2033</v>
      </c>
      <c r="D47" s="25" t="s">
        <v>64</v>
      </c>
      <c r="E47" s="29" t="s">
        <v>90</v>
      </c>
      <c r="F47" s="29" t="s">
        <v>90</v>
      </c>
      <c r="G47" s="29" t="s">
        <v>90</v>
      </c>
      <c r="H47" s="29" t="s">
        <v>90</v>
      </c>
      <c r="I47" s="30" t="s">
        <v>90</v>
      </c>
      <c r="J47" s="30" t="s">
        <v>90</v>
      </c>
      <c r="K47" s="29" t="str">
        <f t="shared" si="0"/>
        <v/>
      </c>
      <c r="L47" s="29" t="str">
        <f t="shared" si="1"/>
        <v/>
      </c>
      <c r="M47" s="29" t="str">
        <f t="shared" si="2"/>
        <v/>
      </c>
      <c r="N47" s="29" t="s">
        <v>90</v>
      </c>
      <c r="O47" s="29" t="str">
        <f t="shared" si="3"/>
        <v/>
      </c>
      <c r="P47" s="29" t="s">
        <v>90</v>
      </c>
      <c r="Q47" s="29"/>
      <c r="R47" s="29" t="s">
        <v>90</v>
      </c>
    </row>
    <row r="48" spans="2:18" x14ac:dyDescent="0.25">
      <c r="B48" s="25" t="s">
        <v>90</v>
      </c>
      <c r="C48" s="25">
        <v>2034</v>
      </c>
      <c r="D48" s="25" t="s">
        <v>65</v>
      </c>
      <c r="E48" s="29" t="s">
        <v>90</v>
      </c>
      <c r="F48" s="29" t="s">
        <v>90</v>
      </c>
      <c r="G48" s="29" t="s">
        <v>90</v>
      </c>
      <c r="H48" s="29" t="s">
        <v>90</v>
      </c>
      <c r="I48" s="30" t="s">
        <v>90</v>
      </c>
      <c r="J48" s="30" t="s">
        <v>90</v>
      </c>
      <c r="K48" s="29" t="str">
        <f t="shared" si="0"/>
        <v/>
      </c>
      <c r="L48" s="29" t="str">
        <f t="shared" si="1"/>
        <v/>
      </c>
      <c r="M48" s="29" t="str">
        <f t="shared" si="2"/>
        <v/>
      </c>
      <c r="N48" s="29" t="s">
        <v>90</v>
      </c>
      <c r="O48" s="29" t="str">
        <f t="shared" si="3"/>
        <v/>
      </c>
      <c r="P48" s="29" t="s">
        <v>90</v>
      </c>
      <c r="Q48" s="29"/>
      <c r="R48" s="29" t="s">
        <v>90</v>
      </c>
    </row>
    <row r="49" spans="2:19" x14ac:dyDescent="0.25">
      <c r="B49" s="25" t="s">
        <v>90</v>
      </c>
      <c r="C49" s="25">
        <v>2035</v>
      </c>
      <c r="D49" s="25" t="s">
        <v>66</v>
      </c>
      <c r="E49" s="29" t="s">
        <v>90</v>
      </c>
      <c r="F49" s="29" t="s">
        <v>90</v>
      </c>
      <c r="G49" s="29" t="s">
        <v>90</v>
      </c>
      <c r="H49" s="29" t="s">
        <v>90</v>
      </c>
      <c r="I49" s="30" t="s">
        <v>90</v>
      </c>
      <c r="J49" s="30" t="s">
        <v>90</v>
      </c>
      <c r="K49" s="29" t="str">
        <f t="shared" si="0"/>
        <v/>
      </c>
      <c r="L49" s="29" t="str">
        <f t="shared" si="1"/>
        <v/>
      </c>
      <c r="M49" s="29" t="str">
        <f t="shared" si="2"/>
        <v/>
      </c>
      <c r="N49" s="29" t="s">
        <v>90</v>
      </c>
      <c r="O49" s="29" t="str">
        <f t="shared" si="3"/>
        <v/>
      </c>
      <c r="P49" s="29" t="s">
        <v>90</v>
      </c>
      <c r="Q49" s="29"/>
      <c r="R49" s="29" t="s">
        <v>90</v>
      </c>
    </row>
    <row r="50" spans="2:19" s="31" customFormat="1" x14ac:dyDescent="0.25">
      <c r="D50" s="32"/>
      <c r="E50" s="33"/>
      <c r="F50" s="33"/>
      <c r="G50" s="33"/>
      <c r="H50" s="33"/>
      <c r="I50" s="34"/>
      <c r="J50" s="34"/>
      <c r="K50" s="33"/>
      <c r="L50" s="33"/>
      <c r="M50" s="33"/>
      <c r="N50" s="33"/>
      <c r="O50" s="33"/>
      <c r="P50" s="33"/>
      <c r="Q50" s="33"/>
      <c r="R50" s="33"/>
    </row>
    <row r="51" spans="2:19" s="31" customFormat="1" x14ac:dyDescent="0.25">
      <c r="D51" s="32"/>
      <c r="E51" s="35">
        <f>MAX(E17:E49)</f>
        <v>328709959</v>
      </c>
      <c r="F51" s="33"/>
      <c r="G51" s="33"/>
      <c r="H51" s="33"/>
      <c r="I51" s="34"/>
      <c r="J51" s="34"/>
      <c r="K51" s="33"/>
      <c r="L51" s="33"/>
      <c r="M51" s="35">
        <f>SUM(M17:M49)</f>
        <v>8856220.928512942</v>
      </c>
      <c r="N51" s="35">
        <f t="shared" ref="N51:R51" si="4">SUM(N17:N49)</f>
        <v>1149920.304</v>
      </c>
      <c r="O51" s="35">
        <f t="shared" si="4"/>
        <v>10006141.232512943</v>
      </c>
      <c r="P51" s="35">
        <f t="shared" si="4"/>
        <v>762760</v>
      </c>
      <c r="Q51" s="35">
        <f t="shared" si="4"/>
        <v>0</v>
      </c>
      <c r="R51" s="35">
        <f t="shared" si="4"/>
        <v>1865003</v>
      </c>
    </row>
    <row r="52" spans="2:19" s="32" customFormat="1" x14ac:dyDescent="0.25">
      <c r="D52" s="36" t="s">
        <v>67</v>
      </c>
      <c r="E52" s="37" t="s">
        <v>68</v>
      </c>
      <c r="F52" s="38"/>
      <c r="G52" s="38"/>
      <c r="H52" s="38"/>
      <c r="I52" s="38"/>
      <c r="J52" s="38"/>
      <c r="K52" s="38"/>
      <c r="L52" s="38"/>
      <c r="M52" s="38" t="s">
        <v>69</v>
      </c>
      <c r="N52" s="38" t="s">
        <v>69</v>
      </c>
      <c r="O52" s="38" t="s">
        <v>69</v>
      </c>
      <c r="P52" s="38" t="s">
        <v>69</v>
      </c>
      <c r="Q52" s="38" t="s">
        <v>69</v>
      </c>
      <c r="R52" s="38" t="s">
        <v>69</v>
      </c>
    </row>
    <row r="53" spans="2:19" s="32" customFormat="1" x14ac:dyDescent="0.25">
      <c r="E53" s="39"/>
    </row>
    <row r="54" spans="2:19" s="31" customFormat="1" x14ac:dyDescent="0.25">
      <c r="C54" s="31" t="s">
        <v>70</v>
      </c>
      <c r="D54" s="32"/>
    </row>
    <row r="55" spans="2:19" s="31" customFormat="1" x14ac:dyDescent="0.25">
      <c r="D55" s="40" t="s">
        <v>71</v>
      </c>
    </row>
    <row r="56" spans="2:19" s="31" customFormat="1" x14ac:dyDescent="0.25">
      <c r="D56" s="40"/>
    </row>
    <row r="57" spans="2:19" s="31" customFormat="1" x14ac:dyDescent="0.25">
      <c r="B57" s="31" t="s">
        <v>72</v>
      </c>
      <c r="D57" s="32"/>
      <c r="N57" s="41" t="s">
        <v>73</v>
      </c>
      <c r="O57" s="42"/>
    </row>
    <row r="58" spans="2:19" s="31" customFormat="1" x14ac:dyDescent="0.25">
      <c r="D58" s="36" t="s">
        <v>74</v>
      </c>
      <c r="E58" s="43" t="s">
        <v>75</v>
      </c>
      <c r="F58" s="44"/>
      <c r="N58" s="45" t="s">
        <v>76</v>
      </c>
      <c r="O58" s="46"/>
    </row>
    <row r="59" spans="2:19" s="31" customFormat="1" x14ac:dyDescent="0.25">
      <c r="D59" s="47" t="s">
        <v>77</v>
      </c>
      <c r="E59" s="43" t="s">
        <v>78</v>
      </c>
      <c r="F59" s="48"/>
      <c r="G59" s="44"/>
      <c r="H59" s="44"/>
      <c r="N59" s="49" t="s">
        <v>79</v>
      </c>
    </row>
    <row r="60" spans="2:19" s="31" customFormat="1" x14ac:dyDescent="0.25">
      <c r="D60" s="36" t="s">
        <v>80</v>
      </c>
      <c r="E60" s="43" t="s">
        <v>81</v>
      </c>
      <c r="F60" s="50"/>
      <c r="G60" s="50"/>
      <c r="H60" s="50"/>
      <c r="N60" s="49" t="s">
        <v>82</v>
      </c>
    </row>
    <row r="61" spans="2:19" s="31" customFormat="1" x14ac:dyDescent="0.25">
      <c r="D61" s="36" t="s">
        <v>83</v>
      </c>
      <c r="E61" s="51" t="s">
        <v>84</v>
      </c>
      <c r="F61" s="44"/>
      <c r="N61" s="40" t="s">
        <v>85</v>
      </c>
    </row>
    <row r="62" spans="2:19" customFormat="1" ht="10.5" x14ac:dyDescent="0.15"/>
    <row r="63" spans="2:19" customFormat="1" x14ac:dyDescent="0.25">
      <c r="S63" s="52" t="s">
        <v>86</v>
      </c>
    </row>
    <row r="64" spans="2:19" x14ac:dyDescent="0.25">
      <c r="D64" s="2"/>
    </row>
    <row r="65" spans="4:4" x14ac:dyDescent="0.25">
      <c r="D65" s="53"/>
    </row>
    <row r="66" spans="4:4" x14ac:dyDescent="0.25">
      <c r="D66" s="53"/>
    </row>
    <row r="67" spans="4:4" x14ac:dyDescent="0.25">
      <c r="D67" s="53"/>
    </row>
    <row r="68" spans="4:4" x14ac:dyDescent="0.25">
      <c r="D68" s="53"/>
    </row>
    <row r="69" spans="4:4" x14ac:dyDescent="0.25">
      <c r="D69" s="53"/>
    </row>
    <row r="70" spans="4:4" x14ac:dyDescent="0.25">
      <c r="D70" s="53"/>
    </row>
  </sheetData>
  <hyperlinks>
    <hyperlink ref="E61" r:id="rId1" xr:uid="{3C007544-2865-4DFA-943D-FC3BA07FE31A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Samantha Lifshen</cp:lastModifiedBy>
  <dcterms:created xsi:type="dcterms:W3CDTF">2020-07-21T16:01:34Z</dcterms:created>
  <dcterms:modified xsi:type="dcterms:W3CDTF">2020-07-29T16:20:12Z</dcterms:modified>
</cp:coreProperties>
</file>