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410"/>
  <workbookPr/>
  <mc:AlternateContent xmlns:mc="http://schemas.openxmlformats.org/markup-compatibility/2006">
    <mc:Choice Requires="x15">
      <x15ac:absPath xmlns:x15ac="http://schemas.microsoft.com/office/spreadsheetml/2010/11/ac" url="/Users/maureenhubbart/Dropbox/Chapter 313 - Post/2022 Annual and Biennial Reports/Ready for Comptroller/Submitted via esys/01655 - Abernathy ISD - Abernathy Solar/"/>
    </mc:Choice>
  </mc:AlternateContent>
  <bookViews>
    <workbookView xWindow="0" yWindow="460" windowWidth="28800" windowHeight="17540"/>
  </bookViews>
  <sheets>
    <sheet name="4D-CDR-2022" sheetId="1" r:id="rId1"/>
    <sheet name="4D-CDR-2022 Instr" sheetId="2" r:id="rId2"/>
  </sheets>
  <definedNames>
    <definedName name="_xlnm.Print_Area" localSheetId="0">'4D-CDR-2022'!$A$1:$S$75</definedName>
    <definedName name="_xlnm.Print_Area" localSheetId="1">'4D-CDR-2022 Instr'!$A$1:$A$25</definedName>
    <definedName name="Z_0D3E1162_75D5_41D6_B7F3_27A55EA8EB2C_.wvu.PrintArea" localSheetId="0" hidden="1">'4D-CDR-2022'!$A$2:$S$75</definedName>
    <definedName name="Z_0D3E1162_75D5_41D6_B7F3_27A55EA8EB2C_.wvu.PrintArea" localSheetId="1" hidden="1">'4D-CDR-2022 Instr'!$A$2:$A$24</definedName>
    <definedName name="Z_4EB365B0_F55C_4F98_A2C6_17E8CFD3E5EA_.wvu.PrintArea" localSheetId="0" hidden="1">'4D-CDR-2022'!$A$2:$S$75</definedName>
    <definedName name="Z_AA2B6685_5687_440D_AB04_87EBC99A1891_.wvu.PrintArea" localSheetId="0" hidden="1">'4D-CDR-2022'!$A$2:$S$75</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L27" i="1" l="1"/>
  <c r="M27" i="1"/>
  <c r="L28" i="1"/>
  <c r="M28" i="1"/>
  <c r="N28" i="1"/>
  <c r="L29" i="1"/>
  <c r="M29" i="1"/>
  <c r="L30" i="1"/>
  <c r="M30" i="1"/>
  <c r="N30" i="1"/>
  <c r="L31" i="1"/>
  <c r="M31" i="1"/>
  <c r="N31" i="1"/>
  <c r="L32" i="1"/>
  <c r="M32" i="1"/>
  <c r="N32" i="1"/>
  <c r="L33" i="1"/>
  <c r="M33" i="1"/>
  <c r="L34" i="1"/>
  <c r="M34" i="1"/>
  <c r="N34" i="1"/>
  <c r="L35" i="1"/>
  <c r="M35" i="1"/>
  <c r="N35" i="1"/>
  <c r="L36" i="1"/>
  <c r="M36" i="1"/>
  <c r="L37" i="1"/>
  <c r="N37" i="1"/>
  <c r="M37" i="1"/>
  <c r="L38" i="1"/>
  <c r="M38" i="1"/>
  <c r="L39" i="1"/>
  <c r="M39" i="1"/>
  <c r="N39" i="1"/>
  <c r="L40" i="1"/>
  <c r="M40" i="1"/>
  <c r="N40" i="1"/>
  <c r="L41" i="1"/>
  <c r="M41" i="1"/>
  <c r="L42" i="1"/>
  <c r="N42" i="1"/>
  <c r="M42" i="1"/>
  <c r="L43" i="1"/>
  <c r="M43" i="1"/>
  <c r="N43" i="1"/>
  <c r="Q60" i="1"/>
  <c r="P60" i="1"/>
  <c r="O60" i="1"/>
  <c r="F60" i="1"/>
  <c r="N36" i="1"/>
  <c r="N38" i="1"/>
  <c r="N41" i="1"/>
  <c r="N33" i="1"/>
  <c r="N29" i="1"/>
  <c r="N27" i="1"/>
  <c r="N60" i="1"/>
</calcChain>
</file>

<file path=xl/sharedStrings.xml><?xml version="1.0" encoding="utf-8"?>
<sst xmlns="http://schemas.openxmlformats.org/spreadsheetml/2006/main" count="141" uniqueCount="137">
  <si>
    <t>(Projects with applications completed after Jan. 1, 2014)</t>
  </si>
  <si>
    <t>Application #</t>
  </si>
  <si>
    <t>Eligibility category</t>
  </si>
  <si>
    <t>School district</t>
  </si>
  <si>
    <t>Current agreement holder(s)</t>
  </si>
  <si>
    <t>First complete tax year of qualifying time period (QTP1)</t>
  </si>
  <si>
    <t xml:space="preserve"> </t>
  </si>
  <si>
    <t>First year of ten-year limitation (L1)</t>
  </si>
  <si>
    <t>First year in which (any) agreement holder makes any investment in property that will become qualified property during limitation period</t>
  </si>
  <si>
    <t>First row required to be completed.</t>
  </si>
  <si>
    <t>Last year of the period during which the agreement holder(s) must maintain a viable presence (MVP5)</t>
  </si>
  <si>
    <t>Last row required to be completed.</t>
  </si>
  <si>
    <t>Two Complete Years of QTP</t>
  </si>
  <si>
    <t xml:space="preserve">Ten-Year Limitation Period, and  Five-Year "Maintain Viability" Period </t>
  </si>
  <si>
    <t>Tax Year</t>
  </si>
  <si>
    <t>School Year</t>
  </si>
  <si>
    <t>Total Investment (cumulative)</t>
  </si>
  <si>
    <t>Market Value of Qualified Property (Before Any Exemptions)</t>
  </si>
  <si>
    <t>Taxable Value of Qualified Property for I&amp;S Purposes</t>
  </si>
  <si>
    <t>Taxable Value of Qualified Property for M&amp;O Purposes</t>
  </si>
  <si>
    <t>I&amp;S Tax Rate</t>
  </si>
  <si>
    <t>M&amp;O Tax Rate</t>
  </si>
  <si>
    <t xml:space="preserve">Total Tax Levy (I&amp;S and M&amp;O) without Limitation </t>
  </si>
  <si>
    <r>
      <t>Total Tax Levy (I&amp;S and M&amp;O) with Limitation</t>
    </r>
    <r>
      <rPr>
        <sz val="11"/>
        <rFont val="Calibri"/>
        <family val="2"/>
        <scheme val="minor"/>
      </rPr>
      <t/>
    </r>
  </si>
  <si>
    <t xml:space="preserve">Gross Tax Savings through Limitation </t>
  </si>
  <si>
    <t>Revenue Protection Payments</t>
  </si>
  <si>
    <t>Extraordinary Educational Expense Payments</t>
  </si>
  <si>
    <t>Supplemental Payments (Paid/Estimated to be Paid)</t>
  </si>
  <si>
    <t>2013-2014</t>
  </si>
  <si>
    <t>2014-2015</t>
  </si>
  <si>
    <t>2015-2016</t>
  </si>
  <si>
    <t>QTP1</t>
  </si>
  <si>
    <t>2016-2017</t>
  </si>
  <si>
    <t>QTP2</t>
  </si>
  <si>
    <t>2017-2018</t>
  </si>
  <si>
    <t>2018-2019</t>
  </si>
  <si>
    <t>L1</t>
  </si>
  <si>
    <t>2019-2020</t>
  </si>
  <si>
    <t>L2</t>
  </si>
  <si>
    <t>2020-2021</t>
  </si>
  <si>
    <t>L3</t>
  </si>
  <si>
    <t>2021-2022</t>
  </si>
  <si>
    <t>L4</t>
  </si>
  <si>
    <t>2022-2023</t>
  </si>
  <si>
    <t>L5</t>
  </si>
  <si>
    <t>2023-2024</t>
  </si>
  <si>
    <t>L6</t>
  </si>
  <si>
    <t>2024-2025</t>
  </si>
  <si>
    <t>L7</t>
  </si>
  <si>
    <t>2025-2026</t>
  </si>
  <si>
    <t>L8</t>
  </si>
  <si>
    <t>2026-2027</t>
  </si>
  <si>
    <t>L9</t>
  </si>
  <si>
    <t>2027-2028</t>
  </si>
  <si>
    <t>L10</t>
  </si>
  <si>
    <t>2028-2029</t>
  </si>
  <si>
    <t>MVP1</t>
  </si>
  <si>
    <t>2029-2030</t>
  </si>
  <si>
    <t>MVP2</t>
  </si>
  <si>
    <t>2030-2031</t>
  </si>
  <si>
    <t>MVP3</t>
  </si>
  <si>
    <t>2031-2032</t>
  </si>
  <si>
    <t>MVP4</t>
  </si>
  <si>
    <t>2032-2033</t>
  </si>
  <si>
    <t>MVP5</t>
  </si>
  <si>
    <t>2033-2034</t>
  </si>
  <si>
    <t>2034-2035</t>
  </si>
  <si>
    <t>2035-2036</t>
  </si>
  <si>
    <t>2036-2037</t>
  </si>
  <si>
    <t>2037-2038</t>
  </si>
  <si>
    <t>2038-2039</t>
  </si>
  <si>
    <t>Column  Calc Function</t>
  </si>
  <si>
    <t>max</t>
  </si>
  <si>
    <t>sum</t>
  </si>
  <si>
    <t>Changes in property values and school finance statutes can significantly affect estimates for current and future years.</t>
  </si>
  <si>
    <t>Name, title, phone, and email of person authorized by school district superintendent to complete this form and to be contacted by Comptroller's office about information on this form:</t>
  </si>
  <si>
    <t>Name:</t>
  </si>
  <si>
    <t>Pink shading denotes actual figures.</t>
  </si>
  <si>
    <t>Title/Company:</t>
  </si>
  <si>
    <t>Blue shading denotes estimates.</t>
  </si>
  <si>
    <t>Phone:</t>
  </si>
  <si>
    <r>
      <t xml:space="preserve">"QTP1" and "QTP2": the two </t>
    </r>
    <r>
      <rPr>
        <i/>
        <sz val="11"/>
        <rFont val="Calibri"/>
        <family val="2"/>
        <scheme val="minor"/>
      </rPr>
      <t>complete</t>
    </r>
    <r>
      <rPr>
        <sz val="11"/>
        <rFont val="Calibri"/>
        <family val="2"/>
        <scheme val="minor"/>
      </rPr>
      <t xml:space="preserve"> years of the qualifying time period</t>
    </r>
  </si>
  <si>
    <t>Email:</t>
  </si>
  <si>
    <t>"L1" through "L10":  10-year limitation period</t>
  </si>
  <si>
    <t>"MVP1" through "MVP5":  years during which the applicant must maintain a viable presence</t>
  </si>
  <si>
    <t>Supplemental payment figures requested are those paid--not 'accrued' or "owed and due." For previous years, enter actual supplemental payments.  Enter estimates for current and future years.</t>
  </si>
  <si>
    <t xml:space="preserve">For "Eligibility category", please insert one of the following: </t>
  </si>
  <si>
    <t>"Manufacturing"</t>
  </si>
  <si>
    <t>"[Wind] Renewable Energy Electric Generation"</t>
  </si>
  <si>
    <t>"[Non-Wind] Renewable Energy Electric Generation"</t>
  </si>
  <si>
    <t>"Research and Development"</t>
  </si>
  <si>
    <t>"Advanced Clean Energy"</t>
  </si>
  <si>
    <t>"Priority Project"</t>
  </si>
  <si>
    <t>Please do not use any special characters.  Cells are formatted to display  the desired data type. Ex:  Date fields are formatted as text.   Dollar figures requested are formatted as 'accounting numbers' with no decimals, and may in Excel be entered with or without commas and dollar signs.  Tax rates are formatted to three decimal places.</t>
  </si>
  <si>
    <r>
      <t xml:space="preserve">The two row label cells "QTP1" and "QTP2" in the column titled "Complete Years of QTP" should be moved up or down to align with the rows representing the </t>
    </r>
    <r>
      <rPr>
        <i/>
        <sz val="11"/>
        <color theme="1"/>
        <rFont val="Calibri"/>
        <family val="2"/>
        <scheme val="minor"/>
      </rPr>
      <t>complete years</t>
    </r>
    <r>
      <rPr>
        <sz val="11"/>
        <color theme="1"/>
        <rFont val="Calibri"/>
        <family val="2"/>
        <scheme val="minor"/>
      </rPr>
      <t xml:space="preserve"> of the qualifying time period. </t>
    </r>
  </si>
  <si>
    <r>
      <t>Reconciliation of property values reported to Comptroller on 50-767  PVS forms and Chapter 313 CDR</t>
    </r>
    <r>
      <rPr>
        <b/>
        <sz val="11"/>
        <color theme="1"/>
        <rFont val="Calibri"/>
        <family val="2"/>
        <scheme val="minor"/>
      </rPr>
      <t>s:</t>
    </r>
  </si>
  <si>
    <t>For the CDR columns related to property values, use figures provided by agreement holder(s) on appropriate Biennial Progress Report Form 50-773B, or best information available.</t>
  </si>
  <si>
    <t>In the cell for "Current agreement holder(s)" please list all agreement holders that are a party to the limitation agreement. [Please separate current agreement holders with semicolons.  Use as many semicolons as needed.]</t>
  </si>
  <si>
    <t xml:space="preserve">The 15 row label cells in the column titled "Ten-Year Limitation Period, and Five-Year 'Maintain Viability' Period" should moved up or down to align with the rows representing the limitation period and the five years during which the applicant must maintain a viable presence.  </t>
  </si>
  <si>
    <t>Limitation amount</t>
  </si>
  <si>
    <t>2039-2040</t>
  </si>
  <si>
    <t>2040-2041</t>
  </si>
  <si>
    <t>2041-2042</t>
  </si>
  <si>
    <t>2042-2043</t>
  </si>
  <si>
    <t>School District Number (CDNO):</t>
  </si>
  <si>
    <t xml:space="preserve">If a CDR being submitted is revised please note that in spreadsheet cell J4 by inserting "Revised, MM-DD-YYYY" </t>
  </si>
  <si>
    <t>Date of original agreement (MM-DD-YYYY)</t>
  </si>
  <si>
    <t>CDR-4D-2022-T1</t>
  </si>
  <si>
    <r>
      <t>Four-Digit - Biennial Chapter 313 Cost Data Reques</t>
    </r>
    <r>
      <rPr>
        <sz val="14"/>
        <color theme="1"/>
        <rFont val="Calibri"/>
        <family val="2"/>
        <scheme val="minor"/>
      </rPr>
      <t xml:space="preserve">t </t>
    </r>
    <r>
      <rPr>
        <b/>
        <sz val="14"/>
        <color theme="1"/>
        <rFont val="Calibri"/>
        <family val="2"/>
        <scheme val="minor"/>
      </rPr>
      <t>- 50-827B - 2022 (CDR)</t>
    </r>
  </si>
  <si>
    <t xml:space="preserve">For 2021 and prior years, values are best "actuals."  For 2022 and subsequent years, values are estimates for Chapter 313 informational purposes only.   </t>
  </si>
  <si>
    <r>
      <t>Ver. CDR-4D-</t>
    </r>
    <r>
      <rPr>
        <sz val="11"/>
        <rFont val="Calibri"/>
        <family val="2"/>
        <scheme val="minor"/>
      </rPr>
      <t>2022.V1</t>
    </r>
  </si>
  <si>
    <t>CDR-4D-2022-T2</t>
  </si>
  <si>
    <t>Instructions for Four-Digit - Biennial Chapter 313 Cost Data Request - 50-827B (CDR) form - 2022</t>
  </si>
  <si>
    <t>School districts or their consultants are required to complete all 2022 CDR forms and submit them to the Comptroller's office in electronic format by August 1, 2022.  Along with the CDR data submission, please also send all agreement-holder-prepared 50-773 forms, and any school-district-prepared roll-up 50-773 forms.  Please contact the Comptroller's office at chapter313@cpa.texas.gov for data transfer procedures, preferred folder structure, and file naming protocols.</t>
  </si>
  <si>
    <r>
      <t xml:space="preserve">A spreadsheet of the 50-767 property values used in the Comptroller's Property Value Study (PVS) for the </t>
    </r>
    <r>
      <rPr>
        <b/>
        <sz val="11"/>
        <rFont val="Calibri"/>
        <family val="2"/>
        <scheme val="minor"/>
      </rPr>
      <t>reporting year (2021)</t>
    </r>
    <r>
      <rPr>
        <sz val="11"/>
        <rFont val="Calibri"/>
        <family val="2"/>
        <scheme val="minor"/>
      </rPr>
      <t xml:space="preserve">, and the </t>
    </r>
    <r>
      <rPr>
        <b/>
        <sz val="11"/>
        <rFont val="Calibri"/>
        <family val="2"/>
        <scheme val="minor"/>
      </rPr>
      <t>year preceding the reporting year (2020)</t>
    </r>
    <r>
      <rPr>
        <sz val="11"/>
        <rFont val="Calibri"/>
        <family val="2"/>
        <scheme val="minor"/>
      </rPr>
      <t xml:space="preserve">, will be made available to all district consultants preparing CDRs.  Districts may choose to share this information with agreement holders.  In December following the submission of the CDRs, each district consultant submitting any CDRs should provide a summary "Value Reconciliation" report for all 313 projects for which they submitted CDRs.  The report should include the amount of the 50-767/CDR value difference for each project where value figures do not match for these two years. For each instance in which property values submitted on the 50-767 form differ from the  values submitted on the CDR--for the reporting year, and the year preceding the reporting year--please provide a brief explanation of the value difference and steps taken/being taken/to be taken to reconcile these differences.  </t>
    </r>
  </si>
  <si>
    <t>2043-2044</t>
  </si>
  <si>
    <t>2044-2045</t>
  </si>
  <si>
    <t>2045-2046</t>
  </si>
  <si>
    <t>2046-2047</t>
  </si>
  <si>
    <t>2047-2048</t>
  </si>
  <si>
    <t>2048-2049</t>
  </si>
  <si>
    <t>2049-2050</t>
  </si>
  <si>
    <t>2050-2051</t>
  </si>
  <si>
    <t>2051-2052</t>
  </si>
  <si>
    <t>2052-2053</t>
  </si>
  <si>
    <t>2053-2054</t>
  </si>
  <si>
    <t>2054-2055</t>
  </si>
  <si>
    <t>2055-2056</t>
  </si>
  <si>
    <t>Randy McDowell</t>
  </si>
  <si>
    <t>Consultant/McDowell School Finance Consulting</t>
  </si>
  <si>
    <t>806-678-9403</t>
  </si>
  <si>
    <t>randy@mcdowellsfc.com</t>
  </si>
  <si>
    <t>[Non-Wind] Renewable Energy Electric Generation</t>
  </si>
  <si>
    <t>Abernathy ISD</t>
  </si>
  <si>
    <t>Abernathy Solar, LLC</t>
  </si>
  <si>
    <t>04-11-2022</t>
  </si>
  <si>
    <t>095901</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</si>
</sst>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quot;$&quot;#,##0"/>
    <numFmt numFmtId="165" formatCode="0.000"/>
  </numFmts>
  <fonts count="16" x14ac:knownFonts="1">
    <font>
      <sz val="11"/>
      <color theme="1"/>
      <name val="Calibri"/>
      <family val="2"/>
      <scheme val="minor"/>
    </font>
    <font>
      <sz val="11"/>
      <color rgb="FFFF0000"/>
      <name val="Calibri"/>
      <family val="2"/>
      <scheme val="minor"/>
    </font>
    <font>
      <b/>
      <sz val="11"/>
      <color theme="1"/>
      <name val="Calibri"/>
      <family val="2"/>
      <scheme val="minor"/>
    </font>
    <font>
      <b/>
      <sz val="14"/>
      <color theme="1"/>
      <name val="Calibri"/>
      <family val="2"/>
      <scheme val="minor"/>
    </font>
    <font>
      <sz val="14"/>
      <color theme="1"/>
      <name val="Calibri"/>
      <family val="2"/>
      <scheme val="minor"/>
    </font>
    <font>
      <sz val="11"/>
      <name val="Calibri"/>
      <family val="2"/>
      <scheme val="minor"/>
    </font>
    <font>
      <i/>
      <sz val="11"/>
      <name val="Calibri"/>
      <family val="2"/>
      <scheme val="minor"/>
    </font>
    <font>
      <i/>
      <sz val="11"/>
      <color theme="1"/>
      <name val="Calibri"/>
      <family val="2"/>
      <scheme val="minor"/>
    </font>
    <font>
      <b/>
      <sz val="11"/>
      <name val="Calibri"/>
      <family val="2"/>
      <scheme val="minor"/>
    </font>
    <font>
      <b/>
      <sz val="12"/>
      <color rgb="FFFF0000"/>
      <name val="Calibri"/>
      <family val="2"/>
      <scheme val="minor"/>
    </font>
    <font>
      <b/>
      <sz val="10"/>
      <color rgb="FFFF0000"/>
      <name val="Calibri"/>
      <family val="2"/>
      <scheme val="minor"/>
    </font>
    <font>
      <sz val="8"/>
      <color theme="1"/>
      <name val="Calibri"/>
      <family val="2"/>
      <scheme val="minor"/>
    </font>
    <font>
      <sz val="8"/>
      <name val="Calibri"/>
      <family val="2"/>
      <scheme val="minor"/>
    </font>
    <font>
      <sz val="11"/>
      <color rgb="FF000000"/>
      <name val="Calibri"/>
      <family val="2"/>
      <scheme val="minor"/>
    </font>
    <font>
      <u/>
      <sz val="11"/>
      <color theme="10"/>
      <name val="Calibri"/>
      <family val="2"/>
      <scheme val="minor"/>
    </font>
    <font>
      <sz val="11"/>
      <color theme="1"/>
      <name val="Calibri"/>
      <family val="2"/>
      <scheme val="minor"/>
    </font>
  </fonts>
  <fills count="4">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s>
  <borders count="7">
    <border>
      <left/>
      <right/>
      <top/>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right/>
      <top/>
      <bottom style="thin">
        <color auto="1"/>
      </bottom>
      <diagonal/>
    </border>
    <border>
      <left style="thin">
        <color auto="1"/>
      </left>
      <right/>
      <top style="thin">
        <color auto="1"/>
      </top>
      <bottom style="thin">
        <color auto="1"/>
      </bottom>
      <diagonal/>
    </border>
  </borders>
  <cellStyleXfs count="3">
    <xf numFmtId="0" fontId="0" fillId="0" borderId="0"/>
    <xf numFmtId="0" fontId="14" fillId="0" borderId="0" applyNumberFormat="0" applyFill="0" applyBorder="0" applyAlignment="0" applyProtection="0"/>
    <xf numFmtId="44" fontId="15" fillId="0" borderId="0" applyFont="0" applyFill="0" applyBorder="0" applyAlignment="0" applyProtection="0"/>
  </cellStyleXfs>
  <cellXfs count="73">
    <xf numFmtId="0" fontId="0" fillId="0" borderId="0" xfId="0"/>
    <xf numFmtId="0" fontId="0" fillId="0" borderId="0" xfId="0" applyFont="1"/>
    <xf numFmtId="0" fontId="0" fillId="0" borderId="0" xfId="0" applyFont="1" applyAlignment="1">
      <alignment horizontal="center"/>
    </xf>
    <xf numFmtId="0" fontId="3" fillId="0" borderId="0" xfId="0" applyFont="1" applyAlignment="1">
      <alignment horizontal="center"/>
    </xf>
    <xf numFmtId="0" fontId="1" fillId="0" borderId="0" xfId="0" applyFont="1"/>
    <xf numFmtId="0" fontId="0" fillId="0" borderId="1" xfId="0" applyFont="1" applyFill="1" applyBorder="1" applyAlignment="1">
      <alignment horizontal="right"/>
    </xf>
    <xf numFmtId="1" fontId="0" fillId="0" borderId="2" xfId="0" applyNumberFormat="1" applyFont="1" applyFill="1" applyBorder="1" applyAlignment="1">
      <alignment horizontal="center"/>
    </xf>
    <xf numFmtId="0" fontId="0" fillId="0" borderId="3" xfId="0" applyFont="1" applyFill="1" applyBorder="1"/>
    <xf numFmtId="0" fontId="5" fillId="0" borderId="1" xfId="0" applyFont="1" applyBorder="1" applyAlignment="1">
      <alignment horizontal="right"/>
    </xf>
    <xf numFmtId="0" fontId="0" fillId="0" borderId="0" xfId="0" applyFont="1" applyFill="1" applyBorder="1"/>
    <xf numFmtId="0" fontId="0" fillId="0" borderId="0" xfId="0" applyFont="1" applyFill="1" applyAlignment="1">
      <alignment horizontal="right"/>
    </xf>
    <xf numFmtId="49" fontId="0" fillId="0" borderId="2" xfId="0" applyNumberFormat="1" applyFont="1" applyFill="1" applyBorder="1" applyAlignment="1">
      <alignment horizontal="center"/>
    </xf>
    <xf numFmtId="0" fontId="5" fillId="0" borderId="4" xfId="0" applyFont="1" applyBorder="1" applyAlignment="1">
      <alignment horizontal="right"/>
    </xf>
    <xf numFmtId="0" fontId="0" fillId="0" borderId="2" xfId="0" applyFont="1" applyBorder="1" applyAlignment="1">
      <alignment horizontal="center" vertical="center" wrapText="1"/>
    </xf>
    <xf numFmtId="0" fontId="0" fillId="0" borderId="2" xfId="0" applyFont="1" applyBorder="1" applyAlignment="1">
      <alignment horizontal="center" vertical="center"/>
    </xf>
    <xf numFmtId="0" fontId="0" fillId="0" borderId="2" xfId="0" applyFont="1" applyFill="1" applyBorder="1" applyAlignment="1">
      <alignment horizontal="center" vertical="center" wrapText="1"/>
    </xf>
    <xf numFmtId="0" fontId="5" fillId="0" borderId="2" xfId="0" applyFont="1" applyBorder="1" applyAlignment="1">
      <alignment horizontal="center" vertical="center" wrapText="1"/>
    </xf>
    <xf numFmtId="0" fontId="0" fillId="0" borderId="0" xfId="0" applyFont="1" applyAlignment="1">
      <alignment horizontal="center" vertical="center"/>
    </xf>
    <xf numFmtId="0" fontId="0" fillId="0" borderId="0" xfId="0" applyFont="1" applyFill="1" applyAlignment="1">
      <alignment horizontal="center" vertical="center" wrapText="1"/>
    </xf>
    <xf numFmtId="0" fontId="0" fillId="0" borderId="2" xfId="0" applyFont="1" applyFill="1" applyBorder="1"/>
    <xf numFmtId="0" fontId="0" fillId="0" borderId="2" xfId="0" applyFont="1" applyFill="1" applyBorder="1" applyAlignment="1">
      <alignment horizontal="center"/>
    </xf>
    <xf numFmtId="0" fontId="5" fillId="0" borderId="2" xfId="0" applyFont="1" applyBorder="1" applyAlignment="1">
      <alignment horizontal="center" wrapText="1"/>
    </xf>
    <xf numFmtId="0" fontId="0" fillId="0" borderId="2" xfId="0" applyFont="1" applyBorder="1" applyAlignment="1">
      <alignment horizontal="center" wrapText="1"/>
    </xf>
    <xf numFmtId="0" fontId="0" fillId="0" borderId="2" xfId="0" applyNumberFormat="1" applyFont="1" applyBorder="1" applyAlignment="1">
      <alignment horizontal="center" wrapText="1"/>
    </xf>
    <xf numFmtId="0" fontId="5" fillId="0" borderId="2" xfId="0" applyNumberFormat="1" applyFont="1" applyBorder="1" applyAlignment="1">
      <alignment horizontal="center" wrapText="1"/>
    </xf>
    <xf numFmtId="0" fontId="5" fillId="0" borderId="2" xfId="0" applyFont="1" applyFill="1" applyBorder="1" applyAlignment="1">
      <alignment horizontal="center" wrapText="1"/>
    </xf>
    <xf numFmtId="0" fontId="0" fillId="0" borderId="2" xfId="0" applyFont="1" applyFill="1" applyBorder="1" applyAlignment="1">
      <alignment horizontal="center" wrapText="1"/>
    </xf>
    <xf numFmtId="0" fontId="5" fillId="0" borderId="2" xfId="0" applyNumberFormat="1" applyFont="1" applyFill="1" applyBorder="1" applyAlignment="1">
      <alignment horizontal="center" wrapText="1"/>
    </xf>
    <xf numFmtId="0" fontId="0" fillId="0" borderId="0" xfId="0" applyFont="1" applyFill="1"/>
    <xf numFmtId="0" fontId="0" fillId="0" borderId="0" xfId="0" applyFont="1" applyFill="1" applyAlignment="1">
      <alignment horizontal="center"/>
    </xf>
    <xf numFmtId="164" fontId="0" fillId="0" borderId="2" xfId="0" applyNumberFormat="1" applyFont="1" applyFill="1" applyBorder="1"/>
    <xf numFmtId="164" fontId="0" fillId="0" borderId="2" xfId="0" applyNumberFormat="1" applyFont="1" applyFill="1" applyBorder="1" applyAlignment="1">
      <alignment horizontal="center"/>
    </xf>
    <xf numFmtId="0" fontId="0" fillId="0" borderId="0" xfId="0" applyFont="1" applyAlignment="1">
      <alignment horizontal="left"/>
    </xf>
    <xf numFmtId="0" fontId="0" fillId="0" borderId="0" xfId="0" applyFont="1" applyBorder="1" applyAlignment="1">
      <alignment horizontal="right"/>
    </xf>
    <xf numFmtId="0" fontId="0" fillId="0" borderId="5" xfId="0" applyFont="1" applyBorder="1"/>
    <xf numFmtId="0" fontId="0" fillId="0" borderId="0" xfId="0" applyFont="1" applyBorder="1"/>
    <xf numFmtId="0" fontId="5" fillId="2" borderId="2" xfId="0" applyFont="1" applyFill="1" applyBorder="1" applyAlignment="1">
      <alignment horizontal="left"/>
    </xf>
    <xf numFmtId="0" fontId="0" fillId="2" borderId="0" xfId="0" applyFont="1" applyFill="1"/>
    <xf numFmtId="0" fontId="5" fillId="0" borderId="0" xfId="0" applyFont="1" applyBorder="1" applyAlignment="1">
      <alignment horizontal="right"/>
    </xf>
    <xf numFmtId="0" fontId="0" fillId="0" borderId="5" xfId="0" applyFont="1" applyFill="1" applyBorder="1"/>
    <xf numFmtId="0" fontId="5" fillId="3" borderId="2" xfId="0" applyFont="1" applyFill="1" applyBorder="1" applyAlignment="1">
      <alignment horizontal="left"/>
    </xf>
    <xf numFmtId="0" fontId="0" fillId="3" borderId="0" xfId="0" applyFont="1" applyFill="1"/>
    <xf numFmtId="0" fontId="5" fillId="0" borderId="0" xfId="0" applyFont="1" applyAlignment="1">
      <alignment horizontal="left"/>
    </xf>
    <xf numFmtId="0" fontId="0" fillId="0" borderId="0" xfId="0" applyFont="1" applyBorder="1" applyAlignment="1">
      <alignment horizontal="center"/>
    </xf>
    <xf numFmtId="0" fontId="0" fillId="0" borderId="0" xfId="0" applyFont="1" applyAlignment="1">
      <alignment horizontal="right"/>
    </xf>
    <xf numFmtId="0" fontId="0" fillId="0" borderId="2" xfId="0" applyBorder="1" applyAlignment="1">
      <alignment wrapText="1"/>
    </xf>
    <xf numFmtId="0" fontId="0" fillId="0" borderId="2" xfId="0" applyBorder="1"/>
    <xf numFmtId="0" fontId="0" fillId="0" borderId="2" xfId="0" applyFont="1" applyBorder="1" applyAlignment="1">
      <alignment wrapText="1"/>
    </xf>
    <xf numFmtId="0" fontId="0" fillId="0" borderId="2" xfId="0" applyBorder="1" applyAlignment="1">
      <alignment horizontal="left" indent="7"/>
    </xf>
    <xf numFmtId="0" fontId="2" fillId="0" borderId="2" xfId="0" applyFont="1" applyBorder="1"/>
    <xf numFmtId="0" fontId="5" fillId="0" borderId="2" xfId="0" applyFont="1" applyBorder="1" applyAlignment="1">
      <alignment wrapText="1"/>
    </xf>
    <xf numFmtId="0" fontId="0" fillId="0" borderId="2" xfId="0" applyBorder="1" applyAlignment="1">
      <alignment horizontal="right" wrapText="1"/>
    </xf>
    <xf numFmtId="0" fontId="0" fillId="0" borderId="0" xfId="0" applyBorder="1"/>
    <xf numFmtId="0" fontId="2" fillId="0" borderId="2" xfId="0" applyFont="1" applyBorder="1" applyAlignment="1">
      <alignment wrapText="1"/>
    </xf>
    <xf numFmtId="0" fontId="9" fillId="0" borderId="2" xfId="0" applyFont="1" applyBorder="1"/>
    <xf numFmtId="0" fontId="9" fillId="0" borderId="0" xfId="0" applyFont="1"/>
    <xf numFmtId="164" fontId="0" fillId="2" borderId="2" xfId="0" applyNumberFormat="1" applyFont="1" applyFill="1" applyBorder="1" applyAlignment="1">
      <alignment horizontal="right"/>
    </xf>
    <xf numFmtId="165" fontId="0" fillId="2" borderId="2" xfId="0" applyNumberFormat="1" applyFont="1" applyFill="1" applyBorder="1" applyAlignment="1">
      <alignment horizontal="right"/>
    </xf>
    <xf numFmtId="164" fontId="0" fillId="3" borderId="2" xfId="0" applyNumberFormat="1" applyFont="1" applyFill="1" applyBorder="1" applyAlignment="1">
      <alignment horizontal="right"/>
    </xf>
    <xf numFmtId="165" fontId="0" fillId="3" borderId="2" xfId="0" applyNumberFormat="1" applyFont="1" applyFill="1" applyBorder="1" applyAlignment="1">
      <alignment horizontal="right"/>
    </xf>
    <xf numFmtId="0" fontId="0" fillId="0" borderId="0" xfId="0" applyFont="1" applyAlignment="1">
      <alignment horizontal="center" wrapText="1"/>
    </xf>
    <xf numFmtId="0" fontId="10" fillId="0" borderId="0" xfId="0" applyFont="1"/>
    <xf numFmtId="0" fontId="12" fillId="0" borderId="0" xfId="0" applyFont="1"/>
    <xf numFmtId="164" fontId="0" fillId="0" borderId="2" xfId="0" applyNumberFormat="1" applyFont="1" applyFill="1" applyBorder="1" applyAlignment="1">
      <alignment horizontal="left"/>
    </xf>
    <xf numFmtId="0" fontId="11" fillId="0" borderId="2" xfId="0" applyFont="1" applyBorder="1"/>
    <xf numFmtId="49" fontId="0" fillId="0" borderId="5" xfId="0" applyNumberFormat="1" applyFont="1" applyBorder="1" applyAlignment="1">
      <alignment horizontal="center"/>
    </xf>
    <xf numFmtId="0" fontId="2" fillId="0" borderId="0" xfId="0" applyFont="1" applyAlignment="1">
      <alignment horizontal="right"/>
    </xf>
    <xf numFmtId="0" fontId="13" fillId="0" borderId="5" xfId="0" applyFont="1" applyBorder="1" applyAlignment="1">
      <alignment horizontal="left"/>
    </xf>
    <xf numFmtId="0" fontId="14" fillId="0" borderId="5" xfId="1" applyBorder="1" applyAlignment="1">
      <alignment horizontal="left"/>
    </xf>
    <xf numFmtId="0" fontId="0" fillId="0" borderId="2" xfId="0" applyBorder="1" applyAlignment="1"/>
    <xf numFmtId="0" fontId="0" fillId="0" borderId="6" xfId="0" applyFont="1" applyFill="1" applyBorder="1" applyAlignment="1">
      <alignment horizontal="left"/>
    </xf>
    <xf numFmtId="164" fontId="0" fillId="2" borderId="2" xfId="2" applyNumberFormat="1" applyFont="1" applyFill="1" applyBorder="1"/>
    <xf numFmtId="164" fontId="0" fillId="3" borderId="2" xfId="2" applyNumberFormat="1" applyFont="1" applyFill="1" applyBorder="1"/>
  </cellXfs>
  <cellStyles count="3">
    <cellStyle name="Currency" xfId="2" builtinId="4"/>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mailto:randy@mcdowellsfc.com" TargetMode="External"/><Relationship Id="rId2"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4" tint="-0.249977111117893"/>
    <pageSetUpPr fitToPage="1"/>
  </sheetPr>
  <dimension ref="A1:S82"/>
  <sheetViews>
    <sheetView tabSelected="1" topLeftCell="D1" zoomScale="101" zoomScalePageLayoutView="50" workbookViewId="0">
      <selection activeCell="P12" sqref="P12"/>
    </sheetView>
  </sheetViews>
  <sheetFormatPr baseColWidth="10" defaultColWidth="9.1640625" defaultRowHeight="15" x14ac:dyDescent="0.2"/>
  <cols>
    <col min="1" max="1" width="34" style="1" customWidth="1"/>
    <col min="2" max="2" width="11.83203125" style="1" customWidth="1"/>
    <col min="3" max="3" width="17.1640625" style="2" customWidth="1"/>
    <col min="4" max="4" width="9.1640625" style="1"/>
    <col min="5" max="5" width="13" style="2" customWidth="1"/>
    <col min="6" max="6" width="17.1640625" style="1" customWidth="1"/>
    <col min="7" max="7" width="17" style="1" customWidth="1"/>
    <col min="8" max="8" width="22" style="1" customWidth="1"/>
    <col min="9" max="9" width="15.6640625" style="1" customWidth="1"/>
    <col min="10" max="10" width="12.33203125" style="1" customWidth="1"/>
    <col min="11" max="11" width="9.1640625" style="1"/>
    <col min="12" max="12" width="15.6640625" style="1" customWidth="1"/>
    <col min="13" max="13" width="12.33203125" style="1" customWidth="1"/>
    <col min="14" max="14" width="13.5" style="1" customWidth="1"/>
    <col min="15" max="15" width="11.6640625" style="1" customWidth="1"/>
    <col min="16" max="16" width="13.5" style="1" customWidth="1"/>
    <col min="17" max="17" width="15.33203125" style="1" customWidth="1"/>
    <col min="19" max="19" width="25.5" style="1" customWidth="1"/>
    <col min="20" max="16384" width="9.1640625" style="1"/>
  </cols>
  <sheetData>
    <row r="1" spans="1:19" x14ac:dyDescent="0.2">
      <c r="A1" s="62" t="s">
        <v>107</v>
      </c>
      <c r="P1" s="66" t="s">
        <v>104</v>
      </c>
      <c r="Q1" s="65" t="s">
        <v>136</v>
      </c>
    </row>
    <row r="2" spans="1:19" ht="19" x14ac:dyDescent="0.25">
      <c r="G2" s="3" t="s">
        <v>108</v>
      </c>
    </row>
    <row r="3" spans="1:19" ht="16" x14ac:dyDescent="0.2">
      <c r="G3" s="2" t="s">
        <v>0</v>
      </c>
      <c r="I3" s="4"/>
      <c r="N3" s="61"/>
      <c r="O3" s="55"/>
      <c r="P3" s="55"/>
    </row>
    <row r="4" spans="1:19" x14ac:dyDescent="0.2">
      <c r="G4" s="5" t="s">
        <v>1</v>
      </c>
      <c r="H4" s="6">
        <v>1655</v>
      </c>
      <c r="I4" s="7"/>
      <c r="J4" s="60"/>
    </row>
    <row r="5" spans="1:19" x14ac:dyDescent="0.2">
      <c r="G5" s="8" t="s">
        <v>2</v>
      </c>
      <c r="H5" s="69" t="s">
        <v>132</v>
      </c>
      <c r="I5" s="9"/>
    </row>
    <row r="6" spans="1:19" x14ac:dyDescent="0.2">
      <c r="G6" s="10" t="s">
        <v>3</v>
      </c>
      <c r="H6" s="70" t="s">
        <v>133</v>
      </c>
      <c r="I6" s="9"/>
    </row>
    <row r="7" spans="1:19" x14ac:dyDescent="0.2">
      <c r="G7" s="10" t="s">
        <v>4</v>
      </c>
      <c r="H7" s="70" t="s">
        <v>134</v>
      </c>
      <c r="I7" s="9"/>
    </row>
    <row r="8" spans="1:19" x14ac:dyDescent="0.2">
      <c r="G8" s="10" t="s">
        <v>99</v>
      </c>
      <c r="H8" s="63">
        <v>30000000</v>
      </c>
      <c r="I8" s="9"/>
    </row>
    <row r="9" spans="1:19" x14ac:dyDescent="0.2">
      <c r="G9" s="10" t="s">
        <v>106</v>
      </c>
      <c r="H9" s="11" t="s">
        <v>135</v>
      </c>
      <c r="I9" s="7"/>
    </row>
    <row r="10" spans="1:19" x14ac:dyDescent="0.2">
      <c r="G10" s="10" t="s">
        <v>5</v>
      </c>
      <c r="H10" s="6">
        <v>2025</v>
      </c>
      <c r="I10" s="7"/>
      <c r="O10" s="1" t="s">
        <v>6</v>
      </c>
    </row>
    <row r="11" spans="1:19" x14ac:dyDescent="0.2">
      <c r="G11" s="10" t="s">
        <v>7</v>
      </c>
      <c r="H11" s="6">
        <v>2026</v>
      </c>
    </row>
    <row r="12" spans="1:19" x14ac:dyDescent="0.2">
      <c r="A12" s="32"/>
      <c r="G12" s="12" t="s">
        <v>8</v>
      </c>
      <c r="H12" s="6">
        <v>2025</v>
      </c>
      <c r="I12" s="1" t="s">
        <v>9</v>
      </c>
    </row>
    <row r="13" spans="1:19" x14ac:dyDescent="0.2">
      <c r="G13" s="12" t="s">
        <v>10</v>
      </c>
      <c r="H13" s="6">
        <v>2040</v>
      </c>
      <c r="I13" s="1" t="s">
        <v>11</v>
      </c>
    </row>
    <row r="15" spans="1:19" s="17" customFormat="1" ht="83.25" customHeight="1" x14ac:dyDescent="0.2">
      <c r="B15" s="13" t="s">
        <v>12</v>
      </c>
      <c r="C15" s="13" t="s">
        <v>13</v>
      </c>
      <c r="D15" s="14" t="s">
        <v>14</v>
      </c>
      <c r="E15" s="15" t="s">
        <v>15</v>
      </c>
      <c r="F15" s="13" t="s">
        <v>16</v>
      </c>
      <c r="G15" s="13" t="s">
        <v>17</v>
      </c>
      <c r="H15" s="16" t="s">
        <v>18</v>
      </c>
      <c r="I15" s="16" t="s">
        <v>19</v>
      </c>
      <c r="J15" s="15" t="s">
        <v>20</v>
      </c>
      <c r="K15" s="15" t="s">
        <v>21</v>
      </c>
      <c r="L15" s="15" t="s">
        <v>22</v>
      </c>
      <c r="M15" s="15" t="s">
        <v>23</v>
      </c>
      <c r="N15" s="15" t="s">
        <v>24</v>
      </c>
      <c r="O15" s="15" t="s">
        <v>25</v>
      </c>
      <c r="P15" s="15" t="s">
        <v>26</v>
      </c>
      <c r="Q15" s="15" t="s">
        <v>27</v>
      </c>
      <c r="S15" s="18"/>
    </row>
    <row r="16" spans="1:19" x14ac:dyDescent="0.2">
      <c r="B16" s="19"/>
      <c r="C16" s="20"/>
      <c r="D16" s="20">
        <v>2013</v>
      </c>
      <c r="E16" s="20" t="s">
        <v>28</v>
      </c>
      <c r="F16" s="56"/>
      <c r="G16" s="56"/>
      <c r="H16" s="56"/>
      <c r="I16" s="56"/>
      <c r="J16" s="57"/>
      <c r="K16" s="57"/>
      <c r="L16" s="56"/>
      <c r="M16" s="56"/>
      <c r="N16" s="56"/>
      <c r="O16" s="56"/>
      <c r="P16" s="56"/>
      <c r="Q16" s="56"/>
    </row>
    <row r="17" spans="2:17" ht="15.75" customHeight="1" x14ac:dyDescent="0.2">
      <c r="B17" s="19"/>
      <c r="C17" s="20"/>
      <c r="D17" s="20">
        <v>2014</v>
      </c>
      <c r="E17" s="20" t="s">
        <v>29</v>
      </c>
      <c r="F17" s="56"/>
      <c r="G17" s="56"/>
      <c r="H17" s="56"/>
      <c r="I17" s="56"/>
      <c r="J17" s="57"/>
      <c r="K17" s="57"/>
      <c r="L17" s="56"/>
      <c r="M17" s="56"/>
      <c r="N17" s="56"/>
      <c r="O17" s="56"/>
      <c r="P17" s="56"/>
      <c r="Q17" s="56"/>
    </row>
    <row r="18" spans="2:17" x14ac:dyDescent="0.2">
      <c r="B18" s="19"/>
      <c r="C18" s="20"/>
      <c r="D18" s="20">
        <v>2015</v>
      </c>
      <c r="E18" s="20" t="s">
        <v>30</v>
      </c>
      <c r="F18" s="56"/>
      <c r="G18" s="56"/>
      <c r="H18" s="56"/>
      <c r="I18" s="56"/>
      <c r="J18" s="57"/>
      <c r="K18" s="57"/>
      <c r="L18" s="56"/>
      <c r="M18" s="56"/>
      <c r="N18" s="56"/>
      <c r="O18" s="56"/>
      <c r="P18" s="56"/>
      <c r="Q18" s="56"/>
    </row>
    <row r="19" spans="2:17" x14ac:dyDescent="0.2">
      <c r="B19" s="19"/>
      <c r="C19" s="20"/>
      <c r="D19" s="20">
        <v>2016</v>
      </c>
      <c r="E19" s="20" t="s">
        <v>32</v>
      </c>
      <c r="F19" s="56"/>
      <c r="G19" s="56"/>
      <c r="H19" s="56"/>
      <c r="I19" s="56"/>
      <c r="J19" s="57"/>
      <c r="K19" s="57"/>
      <c r="L19" s="56"/>
      <c r="M19" s="56"/>
      <c r="N19" s="56"/>
      <c r="O19" s="56"/>
      <c r="P19" s="56"/>
      <c r="Q19" s="56"/>
    </row>
    <row r="20" spans="2:17" x14ac:dyDescent="0.2">
      <c r="B20" s="19"/>
      <c r="C20" s="20"/>
      <c r="D20" s="20">
        <v>2017</v>
      </c>
      <c r="E20" s="20" t="s">
        <v>34</v>
      </c>
      <c r="F20" s="56"/>
      <c r="G20" s="56"/>
      <c r="H20" s="56"/>
      <c r="I20" s="56"/>
      <c r="J20" s="57"/>
      <c r="K20" s="57"/>
      <c r="L20" s="56"/>
      <c r="M20" s="56"/>
      <c r="N20" s="56"/>
      <c r="O20" s="56"/>
      <c r="P20" s="56"/>
      <c r="Q20" s="56"/>
    </row>
    <row r="21" spans="2:17" x14ac:dyDescent="0.2">
      <c r="B21" s="19"/>
      <c r="C21" s="20"/>
      <c r="D21" s="20">
        <v>2018</v>
      </c>
      <c r="E21" s="20" t="s">
        <v>35</v>
      </c>
      <c r="F21" s="71"/>
      <c r="G21" s="56"/>
      <c r="H21" s="56"/>
      <c r="I21" s="56"/>
      <c r="J21" s="57"/>
      <c r="K21" s="57"/>
      <c r="L21" s="56"/>
      <c r="M21" s="56"/>
      <c r="N21" s="56"/>
      <c r="O21" s="56"/>
      <c r="P21" s="56"/>
      <c r="Q21" s="56"/>
    </row>
    <row r="22" spans="2:17" x14ac:dyDescent="0.2">
      <c r="B22" s="19"/>
      <c r="C22" s="20"/>
      <c r="D22" s="20">
        <v>2019</v>
      </c>
      <c r="E22" s="20" t="s">
        <v>37</v>
      </c>
      <c r="F22" s="71"/>
      <c r="G22" s="56"/>
      <c r="H22" s="56"/>
      <c r="I22" s="56"/>
      <c r="J22" s="57"/>
      <c r="K22" s="57"/>
      <c r="L22" s="56"/>
      <c r="M22" s="56"/>
      <c r="N22" s="56"/>
      <c r="O22" s="56"/>
      <c r="P22" s="56"/>
      <c r="Q22" s="56"/>
    </row>
    <row r="23" spans="2:17" x14ac:dyDescent="0.2">
      <c r="B23" s="19"/>
      <c r="C23" s="20"/>
      <c r="D23" s="20">
        <v>2020</v>
      </c>
      <c r="E23" s="20" t="s">
        <v>39</v>
      </c>
      <c r="F23" s="56"/>
      <c r="G23" s="56"/>
      <c r="H23" s="56"/>
      <c r="I23" s="56"/>
      <c r="J23" s="57"/>
      <c r="K23" s="57"/>
      <c r="L23" s="56"/>
      <c r="M23" s="56"/>
      <c r="N23" s="56"/>
      <c r="O23" s="56"/>
      <c r="P23" s="56"/>
      <c r="Q23" s="56"/>
    </row>
    <row r="24" spans="2:17" x14ac:dyDescent="0.2">
      <c r="B24" s="19"/>
      <c r="C24" s="20"/>
      <c r="D24" s="20">
        <v>2021</v>
      </c>
      <c r="E24" s="20" t="s">
        <v>41</v>
      </c>
      <c r="F24" s="56"/>
      <c r="G24" s="56"/>
      <c r="H24" s="56"/>
      <c r="I24" s="56"/>
      <c r="J24" s="57"/>
      <c r="K24" s="57"/>
      <c r="L24" s="56"/>
      <c r="M24" s="56"/>
      <c r="N24" s="56"/>
      <c r="O24" s="56"/>
      <c r="P24" s="56"/>
      <c r="Q24" s="56"/>
    </row>
    <row r="25" spans="2:17" x14ac:dyDescent="0.2">
      <c r="B25" s="19"/>
      <c r="C25" s="20"/>
      <c r="D25" s="20">
        <v>2022</v>
      </c>
      <c r="E25" s="20" t="s">
        <v>43</v>
      </c>
      <c r="F25" s="58"/>
      <c r="G25" s="58"/>
      <c r="H25" s="58"/>
      <c r="I25" s="58"/>
      <c r="J25" s="59"/>
      <c r="K25" s="59"/>
      <c r="L25" s="58"/>
      <c r="M25" s="58"/>
      <c r="N25" s="58"/>
      <c r="O25" s="58"/>
      <c r="P25" s="58"/>
      <c r="Q25" s="58"/>
    </row>
    <row r="26" spans="2:17" x14ac:dyDescent="0.2">
      <c r="B26" s="19"/>
      <c r="C26" s="20"/>
      <c r="D26" s="20">
        <v>2023</v>
      </c>
      <c r="E26" s="20" t="s">
        <v>45</v>
      </c>
      <c r="F26" s="58"/>
      <c r="G26" s="58"/>
      <c r="H26" s="58"/>
      <c r="I26" s="58"/>
      <c r="J26" s="59"/>
      <c r="K26" s="59"/>
      <c r="L26" s="58"/>
      <c r="M26" s="58"/>
      <c r="N26" s="58"/>
      <c r="O26" s="58"/>
      <c r="P26" s="58"/>
      <c r="Q26" s="58"/>
    </row>
    <row r="27" spans="2:17" x14ac:dyDescent="0.2">
      <c r="B27" s="19"/>
      <c r="C27" s="20"/>
      <c r="D27" s="20">
        <v>2024</v>
      </c>
      <c r="E27" s="20" t="s">
        <v>47</v>
      </c>
      <c r="F27" s="58">
        <v>0</v>
      </c>
      <c r="G27" s="58">
        <v>0</v>
      </c>
      <c r="H27" s="58">
        <v>0</v>
      </c>
      <c r="I27" s="58">
        <v>0</v>
      </c>
      <c r="J27" s="59">
        <v>0.33</v>
      </c>
      <c r="K27" s="59">
        <v>0.94289999999999996</v>
      </c>
      <c r="L27" s="58">
        <f t="shared" ref="L27:L43" si="0">G27*(J27+K27)/100</f>
        <v>0</v>
      </c>
      <c r="M27" s="58">
        <f t="shared" ref="M27:M43" si="1">((H27*J27)+(I27*K27))/100</f>
        <v>0</v>
      </c>
      <c r="N27" s="58">
        <f t="shared" ref="N27:N43" si="2">L27-M27</f>
        <v>0</v>
      </c>
      <c r="O27" s="58">
        <v>0</v>
      </c>
      <c r="P27" s="58">
        <v>0</v>
      </c>
      <c r="Q27" s="58">
        <v>76001</v>
      </c>
    </row>
    <row r="28" spans="2:17" x14ac:dyDescent="0.2">
      <c r="B28" s="21" t="s">
        <v>31</v>
      </c>
      <c r="C28" s="20"/>
      <c r="D28" s="20">
        <v>2025</v>
      </c>
      <c r="E28" s="20" t="s">
        <v>49</v>
      </c>
      <c r="F28" s="72">
        <v>10600000</v>
      </c>
      <c r="G28" s="72">
        <v>10600000</v>
      </c>
      <c r="H28" s="72">
        <v>10600000</v>
      </c>
      <c r="I28" s="72">
        <v>10600000</v>
      </c>
      <c r="J28" s="59">
        <v>0.33</v>
      </c>
      <c r="K28" s="59">
        <v>0.94289999999999996</v>
      </c>
      <c r="L28" s="58">
        <f t="shared" si="0"/>
        <v>134927.4</v>
      </c>
      <c r="M28" s="58">
        <f t="shared" si="1"/>
        <v>134927.4</v>
      </c>
      <c r="N28" s="58">
        <f t="shared" si="2"/>
        <v>0</v>
      </c>
      <c r="O28" s="58">
        <v>0</v>
      </c>
      <c r="P28" s="58">
        <v>0</v>
      </c>
      <c r="Q28" s="58">
        <v>76001</v>
      </c>
    </row>
    <row r="29" spans="2:17" x14ac:dyDescent="0.2">
      <c r="B29" s="22" t="s">
        <v>33</v>
      </c>
      <c r="C29" s="23" t="s">
        <v>36</v>
      </c>
      <c r="D29" s="20">
        <v>2026</v>
      </c>
      <c r="E29" s="20" t="s">
        <v>51</v>
      </c>
      <c r="F29" s="72">
        <v>510600000</v>
      </c>
      <c r="G29" s="72">
        <v>510600000</v>
      </c>
      <c r="H29" s="72">
        <v>510600000</v>
      </c>
      <c r="I29" s="72">
        <v>30000000</v>
      </c>
      <c r="J29" s="59">
        <v>0.33</v>
      </c>
      <c r="K29" s="59">
        <v>0.94289999999999996</v>
      </c>
      <c r="L29" s="58">
        <f t="shared" si="0"/>
        <v>6499427.4000000004</v>
      </c>
      <c r="M29" s="58">
        <f t="shared" si="1"/>
        <v>1967850</v>
      </c>
      <c r="N29" s="58">
        <f t="shared" si="2"/>
        <v>4531577.4000000004</v>
      </c>
      <c r="O29" s="58">
        <v>4600000</v>
      </c>
      <c r="P29" s="58">
        <v>0</v>
      </c>
      <c r="Q29" s="58">
        <v>76001</v>
      </c>
    </row>
    <row r="30" spans="2:17" x14ac:dyDescent="0.2">
      <c r="B30" s="19"/>
      <c r="C30" s="23" t="s">
        <v>38</v>
      </c>
      <c r="D30" s="20">
        <v>2027</v>
      </c>
      <c r="E30" s="20" t="s">
        <v>53</v>
      </c>
      <c r="F30" s="72">
        <v>475368600</v>
      </c>
      <c r="G30" s="72">
        <v>475368600</v>
      </c>
      <c r="H30" s="72">
        <v>475368600</v>
      </c>
      <c r="I30" s="72">
        <v>30000000</v>
      </c>
      <c r="J30" s="59">
        <v>0.33</v>
      </c>
      <c r="K30" s="59">
        <v>0.94289999999999996</v>
      </c>
      <c r="L30" s="58">
        <f t="shared" si="0"/>
        <v>6050966.9093999993</v>
      </c>
      <c r="M30" s="58">
        <f t="shared" si="1"/>
        <v>1851586.38</v>
      </c>
      <c r="N30" s="58">
        <f t="shared" si="2"/>
        <v>4199380.5293999994</v>
      </c>
      <c r="O30" s="58">
        <v>0</v>
      </c>
      <c r="P30" s="58">
        <v>0</v>
      </c>
      <c r="Q30" s="58">
        <v>76001</v>
      </c>
    </row>
    <row r="31" spans="2:17" x14ac:dyDescent="0.2">
      <c r="B31" s="25"/>
      <c r="C31" s="24" t="s">
        <v>40</v>
      </c>
      <c r="D31" s="20">
        <v>2028</v>
      </c>
      <c r="E31" s="20" t="s">
        <v>55</v>
      </c>
      <c r="F31" s="72">
        <v>437277840</v>
      </c>
      <c r="G31" s="72">
        <v>437277840</v>
      </c>
      <c r="H31" s="72">
        <v>437277840</v>
      </c>
      <c r="I31" s="72">
        <v>30000000</v>
      </c>
      <c r="J31" s="59">
        <v>0.33</v>
      </c>
      <c r="K31" s="59">
        <v>0.94289999999999996</v>
      </c>
      <c r="L31" s="58">
        <f t="shared" si="0"/>
        <v>5566109.6253599999</v>
      </c>
      <c r="M31" s="58">
        <f t="shared" si="1"/>
        <v>1725886.8720000002</v>
      </c>
      <c r="N31" s="58">
        <f t="shared" si="2"/>
        <v>3840222.7533599995</v>
      </c>
      <c r="O31" s="58">
        <v>0</v>
      </c>
      <c r="P31" s="58">
        <v>0</v>
      </c>
      <c r="Q31" s="58">
        <v>76001</v>
      </c>
    </row>
    <row r="32" spans="2:17" x14ac:dyDescent="0.2">
      <c r="B32" s="26"/>
      <c r="C32" s="24" t="s">
        <v>42</v>
      </c>
      <c r="D32" s="20">
        <v>2029</v>
      </c>
      <c r="E32" s="20" t="s">
        <v>57</v>
      </c>
      <c r="F32" s="72">
        <v>396174540</v>
      </c>
      <c r="G32" s="72">
        <v>396174540</v>
      </c>
      <c r="H32" s="72">
        <v>396174540</v>
      </c>
      <c r="I32" s="72">
        <v>30000000</v>
      </c>
      <c r="J32" s="59">
        <v>0.33</v>
      </c>
      <c r="K32" s="59">
        <v>0.94289999999999996</v>
      </c>
      <c r="L32" s="58">
        <f t="shared" si="0"/>
        <v>5042905.7196599999</v>
      </c>
      <c r="M32" s="58">
        <f t="shared" si="1"/>
        <v>1590245.9819999998</v>
      </c>
      <c r="N32" s="58">
        <f t="shared" si="2"/>
        <v>3452659.7376600001</v>
      </c>
      <c r="O32" s="58">
        <v>0</v>
      </c>
      <c r="P32" s="58">
        <v>0</v>
      </c>
      <c r="Q32" s="58">
        <v>76001</v>
      </c>
    </row>
    <row r="33" spans="2:17" x14ac:dyDescent="0.2">
      <c r="B33" s="19"/>
      <c r="C33" s="24" t="s">
        <v>44</v>
      </c>
      <c r="D33" s="20">
        <v>2030</v>
      </c>
      <c r="E33" s="20" t="s">
        <v>59</v>
      </c>
      <c r="F33" s="72">
        <v>351752340</v>
      </c>
      <c r="G33" s="72">
        <v>351752340</v>
      </c>
      <c r="H33" s="72">
        <v>351752340</v>
      </c>
      <c r="I33" s="72">
        <v>30000000</v>
      </c>
      <c r="J33" s="59">
        <v>0.33</v>
      </c>
      <c r="K33" s="59">
        <v>0.94289999999999996</v>
      </c>
      <c r="L33" s="58">
        <f t="shared" si="0"/>
        <v>4477455.5358599992</v>
      </c>
      <c r="M33" s="58">
        <f t="shared" si="1"/>
        <v>1443652.7219999998</v>
      </c>
      <c r="N33" s="58">
        <f t="shared" si="2"/>
        <v>3033802.8138599992</v>
      </c>
      <c r="O33" s="58">
        <v>0</v>
      </c>
      <c r="P33" s="58">
        <v>0</v>
      </c>
      <c r="Q33" s="58">
        <v>76001</v>
      </c>
    </row>
    <row r="34" spans="2:17" x14ac:dyDescent="0.2">
      <c r="B34" s="19"/>
      <c r="C34" s="24" t="s">
        <v>46</v>
      </c>
      <c r="D34" s="20">
        <v>2031</v>
      </c>
      <c r="E34" s="20" t="s">
        <v>61</v>
      </c>
      <c r="F34" s="72">
        <v>303807000</v>
      </c>
      <c r="G34" s="72">
        <v>303807000</v>
      </c>
      <c r="H34" s="72">
        <v>303807000</v>
      </c>
      <c r="I34" s="72">
        <v>30000000</v>
      </c>
      <c r="J34" s="59">
        <v>0.33</v>
      </c>
      <c r="K34" s="59">
        <v>0.94289999999999996</v>
      </c>
      <c r="L34" s="58">
        <f t="shared" si="0"/>
        <v>3867159.3029999994</v>
      </c>
      <c r="M34" s="58">
        <f t="shared" si="1"/>
        <v>1285433.1000000001</v>
      </c>
      <c r="N34" s="58">
        <f t="shared" si="2"/>
        <v>2581726.2029999993</v>
      </c>
      <c r="O34" s="58">
        <v>0</v>
      </c>
      <c r="P34" s="58">
        <v>0</v>
      </c>
      <c r="Q34" s="58">
        <v>76001</v>
      </c>
    </row>
    <row r="35" spans="2:17" x14ac:dyDescent="0.2">
      <c r="B35" s="19"/>
      <c r="C35" s="24" t="s">
        <v>48</v>
      </c>
      <c r="D35" s="20">
        <v>2032</v>
      </c>
      <c r="E35" s="20" t="s">
        <v>63</v>
      </c>
      <c r="F35" s="72">
        <v>252032160</v>
      </c>
      <c r="G35" s="72">
        <v>252032160</v>
      </c>
      <c r="H35" s="72">
        <v>252032160</v>
      </c>
      <c r="I35" s="72">
        <v>30000000</v>
      </c>
      <c r="J35" s="59">
        <v>0.33</v>
      </c>
      <c r="K35" s="59">
        <v>0.94289999999999996</v>
      </c>
      <c r="L35" s="58">
        <f t="shared" si="0"/>
        <v>3208117.3646399998</v>
      </c>
      <c r="M35" s="58">
        <f t="shared" si="1"/>
        <v>1114576.128</v>
      </c>
      <c r="N35" s="58">
        <f t="shared" si="2"/>
        <v>2093541.2366399998</v>
      </c>
      <c r="O35" s="58">
        <v>0</v>
      </c>
      <c r="P35" s="58">
        <v>0</v>
      </c>
      <c r="Q35" s="58">
        <v>76001</v>
      </c>
    </row>
    <row r="36" spans="2:17" x14ac:dyDescent="0.2">
      <c r="B36" s="19"/>
      <c r="C36" s="24" t="s">
        <v>50</v>
      </c>
      <c r="D36" s="20">
        <v>2033</v>
      </c>
      <c r="E36" s="20" t="s">
        <v>65</v>
      </c>
      <c r="F36" s="72">
        <v>196121460</v>
      </c>
      <c r="G36" s="72">
        <v>196121460</v>
      </c>
      <c r="H36" s="72">
        <v>196121460</v>
      </c>
      <c r="I36" s="72">
        <v>30000000</v>
      </c>
      <c r="J36" s="59">
        <v>0.33</v>
      </c>
      <c r="K36" s="59">
        <v>0.94289999999999996</v>
      </c>
      <c r="L36" s="58">
        <f t="shared" si="0"/>
        <v>2496430.06434</v>
      </c>
      <c r="M36" s="58">
        <f t="shared" si="1"/>
        <v>930070.81800000009</v>
      </c>
      <c r="N36" s="58">
        <f t="shared" si="2"/>
        <v>1566359.2463400001</v>
      </c>
      <c r="O36" s="58">
        <v>0</v>
      </c>
      <c r="P36" s="58">
        <v>0</v>
      </c>
      <c r="Q36" s="58">
        <v>76001</v>
      </c>
    </row>
    <row r="37" spans="2:17" x14ac:dyDescent="0.2">
      <c r="B37" s="19"/>
      <c r="C37" s="27" t="s">
        <v>52</v>
      </c>
      <c r="D37" s="20">
        <v>2034</v>
      </c>
      <c r="E37" s="20" t="s">
        <v>66</v>
      </c>
      <c r="F37" s="72">
        <v>135717480</v>
      </c>
      <c r="G37" s="72">
        <v>135717480</v>
      </c>
      <c r="H37" s="72">
        <v>135717480</v>
      </c>
      <c r="I37" s="72">
        <v>30000000</v>
      </c>
      <c r="J37" s="59">
        <v>0</v>
      </c>
      <c r="K37" s="59">
        <v>0.94289999999999996</v>
      </c>
      <c r="L37" s="58">
        <f t="shared" si="0"/>
        <v>1279680.1189199998</v>
      </c>
      <c r="M37" s="58">
        <f t="shared" si="1"/>
        <v>282870</v>
      </c>
      <c r="N37" s="58">
        <f t="shared" si="2"/>
        <v>996810.1189199998</v>
      </c>
      <c r="O37" s="58">
        <v>0</v>
      </c>
      <c r="P37" s="58">
        <v>0</v>
      </c>
      <c r="Q37" s="58">
        <v>76001</v>
      </c>
    </row>
    <row r="38" spans="2:17" x14ac:dyDescent="0.2">
      <c r="B38" s="19"/>
      <c r="C38" s="27" t="s">
        <v>54</v>
      </c>
      <c r="D38" s="20">
        <v>2035</v>
      </c>
      <c r="E38" s="20" t="s">
        <v>67</v>
      </c>
      <c r="F38" s="72">
        <v>102120000</v>
      </c>
      <c r="G38" s="72">
        <v>102120000</v>
      </c>
      <c r="H38" s="72">
        <v>102120000</v>
      </c>
      <c r="I38" s="72">
        <v>30000000</v>
      </c>
      <c r="J38" s="59">
        <v>0</v>
      </c>
      <c r="K38" s="59">
        <v>0.94289999999999996</v>
      </c>
      <c r="L38" s="58">
        <f t="shared" si="0"/>
        <v>962889.48</v>
      </c>
      <c r="M38" s="58">
        <f t="shared" si="1"/>
        <v>282870</v>
      </c>
      <c r="N38" s="58">
        <f t="shared" si="2"/>
        <v>680019.48</v>
      </c>
      <c r="O38" s="58">
        <v>0</v>
      </c>
      <c r="P38" s="58">
        <v>0</v>
      </c>
      <c r="Q38" s="58">
        <v>76001</v>
      </c>
    </row>
    <row r="39" spans="2:17" x14ac:dyDescent="0.2">
      <c r="B39" s="19"/>
      <c r="C39" s="21" t="s">
        <v>56</v>
      </c>
      <c r="D39" s="20">
        <v>2036</v>
      </c>
      <c r="E39" s="20" t="s">
        <v>68</v>
      </c>
      <c r="F39" s="72">
        <v>102120000</v>
      </c>
      <c r="G39" s="72">
        <v>102120000</v>
      </c>
      <c r="H39" s="72">
        <v>102120000</v>
      </c>
      <c r="I39" s="72">
        <v>102120000</v>
      </c>
      <c r="J39" s="59">
        <v>0</v>
      </c>
      <c r="K39" s="59">
        <v>0.94289999999999996</v>
      </c>
      <c r="L39" s="58">
        <f t="shared" si="0"/>
        <v>962889.48</v>
      </c>
      <c r="M39" s="58">
        <f t="shared" si="1"/>
        <v>962889.48</v>
      </c>
      <c r="N39" s="58">
        <f t="shared" si="2"/>
        <v>0</v>
      </c>
      <c r="O39" s="58">
        <v>0</v>
      </c>
      <c r="P39" s="58">
        <v>0</v>
      </c>
      <c r="Q39" s="58">
        <v>76001</v>
      </c>
    </row>
    <row r="40" spans="2:17" x14ac:dyDescent="0.2">
      <c r="B40" s="19"/>
      <c r="C40" s="21" t="s">
        <v>58</v>
      </c>
      <c r="D40" s="20">
        <v>2037</v>
      </c>
      <c r="E40" s="20" t="s">
        <v>69</v>
      </c>
      <c r="F40" s="72">
        <v>102120000</v>
      </c>
      <c r="G40" s="72">
        <v>102120000</v>
      </c>
      <c r="H40" s="72">
        <v>102120000</v>
      </c>
      <c r="I40" s="72">
        <v>102120000</v>
      </c>
      <c r="J40" s="59">
        <v>0</v>
      </c>
      <c r="K40" s="59">
        <v>0.94289999999999996</v>
      </c>
      <c r="L40" s="58">
        <f t="shared" si="0"/>
        <v>962889.48</v>
      </c>
      <c r="M40" s="58">
        <f t="shared" si="1"/>
        <v>962889.48</v>
      </c>
      <c r="N40" s="58">
        <f t="shared" si="2"/>
        <v>0</v>
      </c>
      <c r="O40" s="58">
        <v>0</v>
      </c>
      <c r="P40" s="58">
        <v>0</v>
      </c>
      <c r="Q40" s="58">
        <v>76001</v>
      </c>
    </row>
    <row r="41" spans="2:17" x14ac:dyDescent="0.2">
      <c r="B41" s="19"/>
      <c r="C41" s="21" t="s">
        <v>60</v>
      </c>
      <c r="D41" s="20">
        <v>2038</v>
      </c>
      <c r="E41" s="20" t="s">
        <v>70</v>
      </c>
      <c r="F41" s="72">
        <v>102120000</v>
      </c>
      <c r="G41" s="72">
        <v>102120000</v>
      </c>
      <c r="H41" s="72">
        <v>102120000</v>
      </c>
      <c r="I41" s="72">
        <v>102120000</v>
      </c>
      <c r="J41" s="59">
        <v>0</v>
      </c>
      <c r="K41" s="59">
        <v>0.94289999999999996</v>
      </c>
      <c r="L41" s="58">
        <f t="shared" si="0"/>
        <v>962889.48</v>
      </c>
      <c r="M41" s="58">
        <f t="shared" si="1"/>
        <v>962889.48</v>
      </c>
      <c r="N41" s="58">
        <f t="shared" si="2"/>
        <v>0</v>
      </c>
      <c r="O41" s="58">
        <v>0</v>
      </c>
      <c r="P41" s="58">
        <v>0</v>
      </c>
      <c r="Q41" s="58">
        <v>76001</v>
      </c>
    </row>
    <row r="42" spans="2:17" x14ac:dyDescent="0.2">
      <c r="B42" s="19"/>
      <c r="C42" s="21" t="s">
        <v>62</v>
      </c>
      <c r="D42" s="20">
        <v>2039</v>
      </c>
      <c r="E42" s="20" t="s">
        <v>100</v>
      </c>
      <c r="F42" s="72">
        <v>102120000</v>
      </c>
      <c r="G42" s="72">
        <v>102120000</v>
      </c>
      <c r="H42" s="72">
        <v>102120000</v>
      </c>
      <c r="I42" s="72">
        <v>102120000</v>
      </c>
      <c r="J42" s="59">
        <v>0</v>
      </c>
      <c r="K42" s="59">
        <v>0.94289999999999996</v>
      </c>
      <c r="L42" s="58">
        <f t="shared" si="0"/>
        <v>962889.48</v>
      </c>
      <c r="M42" s="58">
        <f t="shared" si="1"/>
        <v>962889.48</v>
      </c>
      <c r="N42" s="58">
        <f t="shared" si="2"/>
        <v>0</v>
      </c>
      <c r="O42" s="58">
        <v>0</v>
      </c>
      <c r="P42" s="58">
        <v>0</v>
      </c>
      <c r="Q42" s="58">
        <v>0</v>
      </c>
    </row>
    <row r="43" spans="2:17" x14ac:dyDescent="0.2">
      <c r="B43" s="19"/>
      <c r="C43" s="21" t="s">
        <v>64</v>
      </c>
      <c r="D43" s="20">
        <v>2040</v>
      </c>
      <c r="E43" s="20" t="s">
        <v>101</v>
      </c>
      <c r="F43" s="72">
        <v>102120000</v>
      </c>
      <c r="G43" s="72">
        <v>102120000</v>
      </c>
      <c r="H43" s="72">
        <v>102120000</v>
      </c>
      <c r="I43" s="72">
        <v>102120000</v>
      </c>
      <c r="J43" s="59">
        <v>0</v>
      </c>
      <c r="K43" s="59">
        <v>0.94289999999999996</v>
      </c>
      <c r="L43" s="58">
        <f t="shared" si="0"/>
        <v>962889.48</v>
      </c>
      <c r="M43" s="58">
        <f t="shared" si="1"/>
        <v>962889.48</v>
      </c>
      <c r="N43" s="58">
        <f t="shared" si="2"/>
        <v>0</v>
      </c>
      <c r="O43" s="58">
        <v>0</v>
      </c>
      <c r="P43" s="58">
        <v>0</v>
      </c>
      <c r="Q43" s="58">
        <v>0</v>
      </c>
    </row>
    <row r="44" spans="2:17" x14ac:dyDescent="0.2">
      <c r="B44" s="19"/>
      <c r="C44" s="20"/>
      <c r="D44" s="20">
        <v>2041</v>
      </c>
      <c r="E44" s="20" t="s">
        <v>102</v>
      </c>
      <c r="F44" s="58"/>
      <c r="G44" s="58"/>
      <c r="H44" s="58"/>
      <c r="I44" s="58"/>
      <c r="J44" s="59"/>
      <c r="K44" s="59"/>
      <c r="L44" s="58"/>
      <c r="M44" s="58"/>
      <c r="N44" s="58"/>
      <c r="O44" s="58"/>
      <c r="P44" s="58"/>
      <c r="Q44" s="58"/>
    </row>
    <row r="45" spans="2:17" x14ac:dyDescent="0.2">
      <c r="B45" s="19"/>
      <c r="C45" s="20"/>
      <c r="D45" s="20">
        <v>2042</v>
      </c>
      <c r="E45" s="20" t="s">
        <v>103</v>
      </c>
      <c r="F45" s="58"/>
      <c r="G45" s="58"/>
      <c r="H45" s="58"/>
      <c r="I45" s="58"/>
      <c r="J45" s="59"/>
      <c r="K45" s="59"/>
      <c r="L45" s="58"/>
      <c r="M45" s="58"/>
      <c r="N45" s="58"/>
      <c r="O45" s="58"/>
      <c r="P45" s="58"/>
      <c r="Q45" s="58"/>
    </row>
    <row r="46" spans="2:17" x14ac:dyDescent="0.2">
      <c r="B46" s="19"/>
      <c r="C46" s="20"/>
      <c r="D46" s="20">
        <v>2043</v>
      </c>
      <c r="E46" s="20" t="s">
        <v>115</v>
      </c>
      <c r="F46" s="58"/>
      <c r="G46" s="58"/>
      <c r="H46" s="58"/>
      <c r="I46" s="58"/>
      <c r="J46" s="59"/>
      <c r="K46" s="59"/>
      <c r="L46" s="58"/>
      <c r="M46" s="58"/>
      <c r="N46" s="58"/>
      <c r="O46" s="58"/>
      <c r="P46" s="58"/>
      <c r="Q46" s="58"/>
    </row>
    <row r="47" spans="2:17" x14ac:dyDescent="0.2">
      <c r="B47" s="19"/>
      <c r="C47" s="20"/>
      <c r="D47" s="20">
        <v>2044</v>
      </c>
      <c r="E47" s="20" t="s">
        <v>116</v>
      </c>
      <c r="F47" s="58"/>
      <c r="G47" s="58"/>
      <c r="H47" s="58"/>
      <c r="I47" s="58"/>
      <c r="J47" s="59"/>
      <c r="K47" s="59"/>
      <c r="L47" s="58"/>
      <c r="M47" s="58"/>
      <c r="N47" s="58"/>
      <c r="O47" s="58"/>
      <c r="P47" s="58"/>
      <c r="Q47" s="58"/>
    </row>
    <row r="48" spans="2:17" x14ac:dyDescent="0.2">
      <c r="B48" s="19"/>
      <c r="C48" s="20"/>
      <c r="D48" s="20">
        <v>2045</v>
      </c>
      <c r="E48" s="20" t="s">
        <v>117</v>
      </c>
      <c r="F48" s="58"/>
      <c r="G48" s="58"/>
      <c r="H48" s="58"/>
      <c r="I48" s="58"/>
      <c r="J48" s="59"/>
      <c r="K48" s="59"/>
      <c r="L48" s="58"/>
      <c r="M48" s="58"/>
      <c r="N48" s="58"/>
      <c r="O48" s="58"/>
      <c r="P48" s="58"/>
      <c r="Q48" s="58"/>
    </row>
    <row r="49" spans="2:17" x14ac:dyDescent="0.2">
      <c r="B49" s="19"/>
      <c r="C49" s="20"/>
      <c r="D49" s="20">
        <v>2046</v>
      </c>
      <c r="E49" s="20" t="s">
        <v>118</v>
      </c>
      <c r="F49" s="58"/>
      <c r="G49" s="58"/>
      <c r="H49" s="58"/>
      <c r="I49" s="58"/>
      <c r="J49" s="59"/>
      <c r="K49" s="59"/>
      <c r="L49" s="58"/>
      <c r="M49" s="58"/>
      <c r="N49" s="58"/>
      <c r="O49" s="58"/>
      <c r="P49" s="58"/>
      <c r="Q49" s="58"/>
    </row>
    <row r="50" spans="2:17" x14ac:dyDescent="0.2">
      <c r="B50" s="19"/>
      <c r="C50" s="20"/>
      <c r="D50" s="20">
        <v>2047</v>
      </c>
      <c r="E50" s="20" t="s">
        <v>119</v>
      </c>
      <c r="F50" s="58"/>
      <c r="G50" s="58"/>
      <c r="H50" s="58"/>
      <c r="I50" s="58"/>
      <c r="J50" s="59"/>
      <c r="K50" s="59"/>
      <c r="L50" s="58"/>
      <c r="M50" s="58"/>
      <c r="N50" s="58"/>
      <c r="O50" s="58"/>
      <c r="P50" s="58"/>
      <c r="Q50" s="58"/>
    </row>
    <row r="51" spans="2:17" x14ac:dyDescent="0.2">
      <c r="B51" s="19"/>
      <c r="C51" s="20"/>
      <c r="D51" s="20">
        <v>2048</v>
      </c>
      <c r="E51" s="20" t="s">
        <v>120</v>
      </c>
      <c r="F51" s="58"/>
      <c r="G51" s="58"/>
      <c r="H51" s="58"/>
      <c r="I51" s="58"/>
      <c r="J51" s="59"/>
      <c r="K51" s="59"/>
      <c r="L51" s="58"/>
      <c r="M51" s="58"/>
      <c r="N51" s="58"/>
      <c r="O51" s="58"/>
      <c r="P51" s="58"/>
      <c r="Q51" s="58"/>
    </row>
    <row r="52" spans="2:17" x14ac:dyDescent="0.2">
      <c r="B52" s="19"/>
      <c r="C52" s="20"/>
      <c r="D52" s="20">
        <v>2049</v>
      </c>
      <c r="E52" s="20" t="s">
        <v>121</v>
      </c>
      <c r="F52" s="58"/>
      <c r="G52" s="58"/>
      <c r="H52" s="58"/>
      <c r="I52" s="58"/>
      <c r="J52" s="59"/>
      <c r="K52" s="59"/>
      <c r="L52" s="58"/>
      <c r="M52" s="58"/>
      <c r="N52" s="58"/>
      <c r="O52" s="58"/>
      <c r="P52" s="58"/>
      <c r="Q52" s="58"/>
    </row>
    <row r="53" spans="2:17" x14ac:dyDescent="0.2">
      <c r="B53" s="19"/>
      <c r="C53" s="20"/>
      <c r="D53" s="20">
        <v>2050</v>
      </c>
      <c r="E53" s="20" t="s">
        <v>122</v>
      </c>
      <c r="F53" s="58"/>
      <c r="G53" s="58"/>
      <c r="H53" s="58"/>
      <c r="I53" s="58"/>
      <c r="J53" s="59"/>
      <c r="K53" s="59"/>
      <c r="L53" s="58"/>
      <c r="M53" s="58"/>
      <c r="N53" s="58"/>
      <c r="O53" s="58"/>
      <c r="P53" s="58"/>
      <c r="Q53" s="58"/>
    </row>
    <row r="54" spans="2:17" x14ac:dyDescent="0.2">
      <c r="B54" s="19"/>
      <c r="C54" s="20"/>
      <c r="D54" s="20">
        <v>2051</v>
      </c>
      <c r="E54" s="20" t="s">
        <v>123</v>
      </c>
      <c r="F54" s="58"/>
      <c r="G54" s="58"/>
      <c r="H54" s="58"/>
      <c r="I54" s="58"/>
      <c r="J54" s="59"/>
      <c r="K54" s="59"/>
      <c r="L54" s="58"/>
      <c r="M54" s="58"/>
      <c r="N54" s="58"/>
      <c r="O54" s="58"/>
      <c r="P54" s="58"/>
      <c r="Q54" s="58"/>
    </row>
    <row r="55" spans="2:17" x14ac:dyDescent="0.2">
      <c r="B55" s="19"/>
      <c r="C55" s="20"/>
      <c r="D55" s="20">
        <v>2052</v>
      </c>
      <c r="E55" s="20" t="s">
        <v>124</v>
      </c>
      <c r="F55" s="58"/>
      <c r="G55" s="58"/>
      <c r="H55" s="58"/>
      <c r="I55" s="58"/>
      <c r="J55" s="59"/>
      <c r="K55" s="59"/>
      <c r="L55" s="58"/>
      <c r="M55" s="58"/>
      <c r="N55" s="58"/>
      <c r="O55" s="58"/>
      <c r="P55" s="58"/>
      <c r="Q55" s="58"/>
    </row>
    <row r="56" spans="2:17" x14ac:dyDescent="0.2">
      <c r="B56" s="19"/>
      <c r="C56" s="20"/>
      <c r="D56" s="20">
        <v>2053</v>
      </c>
      <c r="E56" s="20" t="s">
        <v>125</v>
      </c>
      <c r="F56" s="58"/>
      <c r="G56" s="58"/>
      <c r="H56" s="58"/>
      <c r="I56" s="58"/>
      <c r="J56" s="59"/>
      <c r="K56" s="59"/>
      <c r="L56" s="58"/>
      <c r="M56" s="58"/>
      <c r="N56" s="58"/>
      <c r="O56" s="58"/>
      <c r="P56" s="58"/>
      <c r="Q56" s="58"/>
    </row>
    <row r="57" spans="2:17" x14ac:dyDescent="0.2">
      <c r="B57" s="19"/>
      <c r="C57" s="20"/>
      <c r="D57" s="20">
        <v>2054</v>
      </c>
      <c r="E57" s="20" t="s">
        <v>126</v>
      </c>
      <c r="F57" s="58"/>
      <c r="G57" s="58"/>
      <c r="H57" s="58"/>
      <c r="I57" s="58"/>
      <c r="J57" s="59"/>
      <c r="K57" s="59"/>
      <c r="L57" s="58"/>
      <c r="M57" s="58"/>
      <c r="N57" s="58"/>
      <c r="O57" s="58"/>
      <c r="P57" s="58"/>
      <c r="Q57" s="58"/>
    </row>
    <row r="58" spans="2:17" x14ac:dyDescent="0.2">
      <c r="B58" s="19"/>
      <c r="C58" s="20"/>
      <c r="D58" s="20">
        <v>2055</v>
      </c>
      <c r="E58" s="20" t="s">
        <v>127</v>
      </c>
      <c r="F58" s="58"/>
      <c r="G58" s="58"/>
      <c r="H58" s="58"/>
      <c r="I58" s="58"/>
      <c r="J58" s="59"/>
      <c r="K58" s="59"/>
      <c r="L58" s="58"/>
      <c r="M58" s="58"/>
      <c r="N58" s="58"/>
      <c r="O58" s="58"/>
      <c r="P58" s="58"/>
      <c r="Q58" s="58"/>
    </row>
    <row r="59" spans="2:17" x14ac:dyDescent="0.2">
      <c r="B59" s="28"/>
      <c r="C59" s="29"/>
      <c r="F59" s="19"/>
      <c r="G59" s="19"/>
      <c r="H59" s="19"/>
      <c r="I59" s="19"/>
      <c r="J59" s="19"/>
      <c r="K59" s="19"/>
      <c r="L59" s="19"/>
      <c r="M59" s="19"/>
      <c r="N59" s="19"/>
      <c r="O59" s="19"/>
      <c r="P59" s="19"/>
      <c r="Q59" s="19"/>
    </row>
    <row r="60" spans="2:17" x14ac:dyDescent="0.2">
      <c r="D60" s="2"/>
      <c r="F60" s="30">
        <f>MAX(F16:F58)</f>
        <v>510600000</v>
      </c>
      <c r="G60" s="19"/>
      <c r="H60" s="19"/>
      <c r="I60" s="19"/>
      <c r="J60" s="19"/>
      <c r="K60" s="19"/>
      <c r="L60" s="19"/>
      <c r="M60" s="19"/>
      <c r="N60" s="30">
        <f>SUM(N16:N58)</f>
        <v>26976099.519179992</v>
      </c>
      <c r="O60" s="30">
        <f>SUM(O16:O58)</f>
        <v>4600000</v>
      </c>
      <c r="P60" s="30">
        <f>SUM(P16:P58)</f>
        <v>0</v>
      </c>
      <c r="Q60" s="30">
        <f>SUM(Q16:Q58)</f>
        <v>1140015</v>
      </c>
    </row>
    <row r="61" spans="2:17" s="2" customFormat="1" x14ac:dyDescent="0.2">
      <c r="D61" s="1"/>
      <c r="E61" s="44" t="s">
        <v>71</v>
      </c>
      <c r="F61" s="31" t="s">
        <v>72</v>
      </c>
      <c r="G61" s="20"/>
      <c r="H61" s="20"/>
      <c r="I61" s="20"/>
      <c r="J61" s="20"/>
      <c r="K61" s="20"/>
      <c r="L61" s="20"/>
      <c r="M61" s="20"/>
      <c r="N61" s="20" t="s">
        <v>73</v>
      </c>
      <c r="O61" s="20" t="s">
        <v>73</v>
      </c>
      <c r="P61" s="20" t="s">
        <v>73</v>
      </c>
      <c r="Q61" s="20" t="s">
        <v>73</v>
      </c>
    </row>
    <row r="62" spans="2:17" x14ac:dyDescent="0.2">
      <c r="F62" s="28"/>
    </row>
    <row r="63" spans="2:17" x14ac:dyDescent="0.2">
      <c r="B63" s="32" t="s">
        <v>109</v>
      </c>
      <c r="C63" s="1"/>
      <c r="E63" s="29"/>
    </row>
    <row r="64" spans="2:17" x14ac:dyDescent="0.2">
      <c r="C64" s="32" t="s">
        <v>74</v>
      </c>
    </row>
    <row r="65" spans="2:19" x14ac:dyDescent="0.2">
      <c r="C65" s="1"/>
    </row>
    <row r="66" spans="2:19" x14ac:dyDescent="0.2">
      <c r="B66" s="28" t="s">
        <v>75</v>
      </c>
      <c r="C66" s="1"/>
      <c r="D66" s="2"/>
      <c r="P66" s="28"/>
      <c r="Q66" s="28"/>
    </row>
    <row r="67" spans="2:19" x14ac:dyDescent="0.2">
      <c r="B67" s="28"/>
      <c r="C67" s="1"/>
      <c r="D67" s="33" t="s">
        <v>76</v>
      </c>
      <c r="E67" s="67" t="s">
        <v>128</v>
      </c>
      <c r="F67" s="34"/>
      <c r="G67" s="9"/>
      <c r="H67" s="9"/>
      <c r="I67" s="35"/>
      <c r="N67" s="36" t="s">
        <v>77</v>
      </c>
      <c r="O67" s="37"/>
      <c r="P67" s="28"/>
      <c r="Q67" s="28"/>
    </row>
    <row r="68" spans="2:19" x14ac:dyDescent="0.2">
      <c r="C68" s="1"/>
      <c r="D68" s="38" t="s">
        <v>78</v>
      </c>
      <c r="E68" s="67" t="s">
        <v>129</v>
      </c>
      <c r="F68" s="34"/>
      <c r="G68" s="39"/>
      <c r="H68" s="9"/>
      <c r="I68" s="35"/>
      <c r="N68" s="40" t="s">
        <v>79</v>
      </c>
      <c r="O68" s="41"/>
    </row>
    <row r="69" spans="2:19" x14ac:dyDescent="0.2">
      <c r="B69" s="28"/>
      <c r="C69" s="1"/>
      <c r="D69" s="33" t="s">
        <v>80</v>
      </c>
      <c r="E69" s="67" t="s">
        <v>130</v>
      </c>
      <c r="G69" s="9"/>
      <c r="H69" s="9"/>
      <c r="I69" s="35"/>
      <c r="N69" s="42" t="s">
        <v>81</v>
      </c>
    </row>
    <row r="70" spans="2:19" x14ac:dyDescent="0.2">
      <c r="C70" s="1"/>
      <c r="D70" s="33" t="s">
        <v>82</v>
      </c>
      <c r="E70" s="68" t="s">
        <v>131</v>
      </c>
      <c r="G70" s="9"/>
      <c r="H70" s="9"/>
      <c r="I70" s="35"/>
      <c r="N70" s="42" t="s">
        <v>83</v>
      </c>
    </row>
    <row r="71" spans="2:19" x14ac:dyDescent="0.2">
      <c r="C71" s="1"/>
      <c r="E71" s="43"/>
      <c r="F71" s="28"/>
      <c r="G71" s="28"/>
      <c r="H71" s="28"/>
      <c r="N71" s="32" t="s">
        <v>84</v>
      </c>
    </row>
    <row r="72" spans="2:19" x14ac:dyDescent="0.2">
      <c r="C72" s="1"/>
      <c r="E72" s="43"/>
      <c r="F72" s="28"/>
      <c r="G72" s="28"/>
      <c r="H72" s="28"/>
    </row>
    <row r="73" spans="2:19" x14ac:dyDescent="0.2">
      <c r="C73" s="1"/>
      <c r="E73" s="43"/>
      <c r="F73" s="28"/>
      <c r="G73" s="28"/>
      <c r="H73" s="28"/>
      <c r="S73" s="44" t="s">
        <v>110</v>
      </c>
    </row>
    <row r="74" spans="2:19" x14ac:dyDescent="0.2">
      <c r="C74" s="1"/>
      <c r="E74" s="43"/>
      <c r="F74" s="28"/>
      <c r="G74" s="28"/>
      <c r="H74" s="28"/>
    </row>
    <row r="75" spans="2:19" x14ac:dyDescent="0.2">
      <c r="C75" s="1"/>
      <c r="E75" s="43"/>
      <c r="F75" s="28"/>
      <c r="G75" s="28"/>
      <c r="H75" s="28"/>
    </row>
    <row r="77" spans="2:19" x14ac:dyDescent="0.2">
      <c r="C77"/>
    </row>
    <row r="78" spans="2:19" x14ac:dyDescent="0.2">
      <c r="C78"/>
    </row>
    <row r="79" spans="2:19" x14ac:dyDescent="0.2">
      <c r="C79"/>
    </row>
    <row r="80" spans="2:19" x14ac:dyDescent="0.2">
      <c r="C80"/>
    </row>
    <row r="81" spans="3:3" x14ac:dyDescent="0.2">
      <c r="C81"/>
    </row>
    <row r="82" spans="3:3" x14ac:dyDescent="0.2">
      <c r="C82"/>
    </row>
  </sheetData>
  <hyperlinks>
    <hyperlink ref="E70" r:id="rId1"/>
  </hyperlinks>
  <printOptions headings="1"/>
  <pageMargins left="0.7" right="0.7" top="0.75" bottom="0.75" header="0.3" footer="0.3"/>
  <pageSetup paperSize="17" scale="66" orientation="landscape" r:id="rId2"/>
  <headerFooter>
    <oddHeader xml:space="preserve">&amp;L&amp;F&amp;R]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27"/>
  <sheetViews>
    <sheetView workbookViewId="0">
      <selection activeCell="A15" sqref="A15"/>
    </sheetView>
  </sheetViews>
  <sheetFormatPr baseColWidth="10" defaultColWidth="8.83203125" defaultRowHeight="15" x14ac:dyDescent="0.2"/>
  <cols>
    <col min="1" max="1" width="120.83203125" customWidth="1"/>
  </cols>
  <sheetData>
    <row r="1" spans="1:1" x14ac:dyDescent="0.2">
      <c r="A1" s="64" t="s">
        <v>111</v>
      </c>
    </row>
    <row r="2" spans="1:1" ht="38.25" customHeight="1" x14ac:dyDescent="0.2">
      <c r="A2" s="53" t="s">
        <v>112</v>
      </c>
    </row>
    <row r="3" spans="1:1" x14ac:dyDescent="0.2">
      <c r="A3" s="46"/>
    </row>
    <row r="4" spans="1:1" ht="88.5" customHeight="1" x14ac:dyDescent="0.2">
      <c r="A4" s="45" t="s">
        <v>113</v>
      </c>
    </row>
    <row r="5" spans="1:1" ht="26.25" customHeight="1" x14ac:dyDescent="0.2">
      <c r="A5" s="45" t="s">
        <v>105</v>
      </c>
    </row>
    <row r="6" spans="1:1" ht="33.5" customHeight="1" x14ac:dyDescent="0.2">
      <c r="A6" s="47" t="s">
        <v>97</v>
      </c>
    </row>
    <row r="7" spans="1:1" ht="42" customHeight="1" x14ac:dyDescent="0.2">
      <c r="A7" s="47" t="s">
        <v>94</v>
      </c>
    </row>
    <row r="8" spans="1:1" ht="57.75" customHeight="1" x14ac:dyDescent="0.2">
      <c r="A8" s="47" t="s">
        <v>98</v>
      </c>
    </row>
    <row r="9" spans="1:1" ht="40.5" customHeight="1" x14ac:dyDescent="0.2">
      <c r="A9" s="45" t="s">
        <v>96</v>
      </c>
    </row>
    <row r="10" spans="1:1" ht="42.75" customHeight="1" x14ac:dyDescent="0.2">
      <c r="A10" s="47" t="s">
        <v>85</v>
      </c>
    </row>
    <row r="11" spans="1:1" ht="54.75" customHeight="1" x14ac:dyDescent="0.2">
      <c r="A11" s="47" t="s">
        <v>93</v>
      </c>
    </row>
    <row r="12" spans="1:1" x14ac:dyDescent="0.2">
      <c r="A12" s="47" t="s">
        <v>86</v>
      </c>
    </row>
    <row r="13" spans="1:1" x14ac:dyDescent="0.2">
      <c r="A13" s="48" t="s">
        <v>87</v>
      </c>
    </row>
    <row r="14" spans="1:1" x14ac:dyDescent="0.2">
      <c r="A14" s="48" t="s">
        <v>88</v>
      </c>
    </row>
    <row r="15" spans="1:1" x14ac:dyDescent="0.2">
      <c r="A15" s="48" t="s">
        <v>89</v>
      </c>
    </row>
    <row r="16" spans="1:1" x14ac:dyDescent="0.2">
      <c r="A16" s="48" t="s">
        <v>90</v>
      </c>
    </row>
    <row r="17" spans="1:1" x14ac:dyDescent="0.2">
      <c r="A17" s="48" t="s">
        <v>91</v>
      </c>
    </row>
    <row r="18" spans="1:1" x14ac:dyDescent="0.2">
      <c r="A18" s="48" t="s">
        <v>92</v>
      </c>
    </row>
    <row r="19" spans="1:1" x14ac:dyDescent="0.2">
      <c r="A19" s="46"/>
    </row>
    <row r="20" spans="1:1" x14ac:dyDescent="0.2">
      <c r="A20" s="49" t="s">
        <v>95</v>
      </c>
    </row>
    <row r="21" spans="1:1" x14ac:dyDescent="0.2">
      <c r="A21" s="46"/>
    </row>
    <row r="22" spans="1:1" ht="134.25" customHeight="1" x14ac:dyDescent="0.2">
      <c r="A22" s="50" t="s">
        <v>114</v>
      </c>
    </row>
    <row r="23" spans="1:1" ht="16" x14ac:dyDescent="0.2">
      <c r="A23" s="54"/>
    </row>
    <row r="24" spans="1:1" x14ac:dyDescent="0.2">
      <c r="A24" s="51" t="s">
        <v>110</v>
      </c>
    </row>
    <row r="25" spans="1:1" x14ac:dyDescent="0.2">
      <c r="A25" s="46"/>
    </row>
    <row r="26" spans="1:1" x14ac:dyDescent="0.2">
      <c r="A26" s="52"/>
    </row>
    <row r="27" spans="1:1" x14ac:dyDescent="0.2">
      <c r="A27" s="52"/>
    </row>
  </sheetData>
  <printOptions headings="1" gridLines="1"/>
  <pageMargins left="0.7" right="1.28125" top="0.75" bottom="0.75" header="0.3" footer="0.3"/>
  <pageSetup paperSize="17" scale="88" orientation="landscape" r:id="rId1"/>
  <headerFooter>
    <oddHeader>&amp;L&amp;F</oddHead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4D-CDR-2022</vt:lpstr>
      <vt:lpstr>4D-CDR-2022 Instr</vt:lpstr>
    </vt:vector>
  </TitlesOfParts>
  <Company>Texas Comptroller of Public Accounts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Price</dc:creator>
  <cp:lastModifiedBy>MH</cp:lastModifiedBy>
  <cp:lastPrinted>2020-01-14T17:06:31Z</cp:lastPrinted>
  <dcterms:created xsi:type="dcterms:W3CDTF">2017-11-28T21:33:24Z</dcterms:created>
  <dcterms:modified xsi:type="dcterms:W3CDTF">2022-09-17T14:35:22Z</dcterms:modified>
</cp:coreProperties>
</file>