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610 - Hereford ISD - Tierra Blanco Solar/"/>
    </mc:Choice>
  </mc:AlternateContent>
  <xr:revisionPtr revIDLastSave="0" documentId="13_ncr:1_{8EF73D88-8FA8-BC41-AB08-2A3BDEA06690}" xr6:coauthVersionLast="47" xr6:coauthVersionMax="47" xr10:uidLastSave="{00000000-0000-0000-0000-000000000000}"/>
  <bookViews>
    <workbookView xWindow="0" yWindow="460" windowWidth="33600" windowHeight="1920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5" i="1" l="1"/>
  <c r="M25" i="1"/>
  <c r="L26" i="1"/>
  <c r="M26" i="1"/>
  <c r="N26" i="1" s="1"/>
  <c r="L27" i="1"/>
  <c r="M27" i="1"/>
  <c r="N27" i="1" s="1"/>
  <c r="L28" i="1"/>
  <c r="M28" i="1"/>
  <c r="N28" i="1"/>
  <c r="L29" i="1"/>
  <c r="M29" i="1"/>
  <c r="L30" i="1"/>
  <c r="N30" i="1" s="1"/>
  <c r="M30" i="1"/>
  <c r="L31" i="1"/>
  <c r="M31" i="1"/>
  <c r="N31" i="1"/>
  <c r="L32" i="1"/>
  <c r="M32" i="1"/>
  <c r="N32" i="1" s="1"/>
  <c r="L33" i="1"/>
  <c r="M33" i="1"/>
  <c r="L34" i="1"/>
  <c r="M34" i="1"/>
  <c r="L35" i="1"/>
  <c r="M35" i="1"/>
  <c r="N35" i="1"/>
  <c r="L36" i="1"/>
  <c r="M36" i="1"/>
  <c r="N36" i="1"/>
  <c r="L37" i="1"/>
  <c r="M37" i="1"/>
  <c r="L38" i="1"/>
  <c r="N38" i="1" s="1"/>
  <c r="M38" i="1"/>
  <c r="L39" i="1"/>
  <c r="M39" i="1"/>
  <c r="N39" i="1"/>
  <c r="L40" i="1"/>
  <c r="M40" i="1"/>
  <c r="Q60" i="1"/>
  <c r="P60" i="1"/>
  <c r="O60" i="1"/>
  <c r="F60" i="1"/>
  <c r="N40" i="1" l="1"/>
  <c r="N34" i="1"/>
  <c r="N29" i="1"/>
  <c r="N60" i="1" s="1"/>
  <c r="N25" i="1"/>
  <c r="N37" i="1"/>
  <c r="N33"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<sst xmlns="http://schemas.openxmlformats.org/spreadsheetml/2006/main" count="141" uniqueCount="137">
  <si>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</si>
  <si>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</si>
  <si>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</si>
  <si>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</si>
  <si>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</si>
  <si>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</si>
  <si>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</si>
  <si>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</si>
  <si>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</si>
  <si>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</si>
  <si>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</si>
  <si>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</si>
  <si>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</si>
  <si>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</si>
  <si>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</si>
  <si>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</si>
  <si>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</si>
  <si>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</si>
  <si>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</si>
  <si>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</si>
  <si>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</si>
  <si>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</si>
  <si>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</si>
  <si>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</si>
  <si>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</si>
  <si>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</si>
  <si>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</si>
  <si>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</si>
  <si>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</si>
  <si>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</si>
  <si>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</si>
  <si>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</si>
  <si>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</si>
  <si>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</si>
  <si>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</si>
  <si>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</si>
  <si>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</si>
  <si>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</si>
  <si>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</si>
  <si>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</si>
  <si>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</si>
  <si>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</si>
  <si>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</si>
  <si>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</si>
  <si>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</si>
  <si>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</si>
  <si>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</si>
  <si>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</si>
  <si>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</si>
  <si>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</si>
  <si>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</si>
  <si>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</si>
  <si>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</si>
  <si>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</si>
  <si>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</si>
  <si>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</si>
  <si>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</si>
  <si>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</si>
  <si>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</si>
  <si>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</si>
  <si>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</si>
  <si>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</si>
  <si>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</si>
  <si>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</si>
  <si>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</si>
  <si>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</si>
  <si>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</si>
  <si>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</si>
  <si>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</si>
  <si>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</si>
  <si>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</si>
  <si>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</si>
  <si>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</si>
  <si>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</si>
  <si>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</si>
  <si>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</si>
  <si>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</si>
  <si>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</si>
  <si>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</si>
  <si>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</si>
  <si>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</si>
  <si>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</si>
  <si>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</si>
  <si>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</si>
  <si>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</si>
  <si>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</si>
  <si>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</si>
  <si>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</si>
  <si>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</si>
  <si>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</si>
  <si>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</si>
  <si>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</si>
  <si>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</si>
  <si>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</si>
  <si>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</si>
  <si>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</si>
  <si>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</si>
  <si>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</si>
  <si>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</si>
  <si>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</si>
  <si>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</si>
  <si>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</si>
  <si>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</si>
  <si>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</si>
  <si>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</si>
  <si>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</si>
  <si>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</si>
  <si>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</si>
  <si>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</si>
  <si>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</si>
  <si>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</si>
  <si>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</si>
  <si>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</si>
  <si>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</si>
  <si>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</si>
  <si>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</si>
  <si>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</si>
  <si>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</si>
  <si>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</si>
  <si>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</si>
  <si>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</si>
  <si>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</si>
  <si>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</si>
  <si>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</si>
  <si>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</si>
  <si>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</si>
  <si>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</si>
  <si>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</si>
  <si>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</si>
  <si>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</si>
  <si>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</si>
  <si>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</si>
  <si>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[Non-Wind] Renewable Energy Electric Generation</t>
  </si>
  <si>
    <t>059901</t>
  </si>
  <si>
    <t>Hereford ISD</t>
  </si>
  <si>
    <t>Tierra Blanco Solar, LLC</t>
  </si>
  <si>
    <t>01-24-2022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</si>
</sst>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133</v>
      </c>
    </row>
    <row r="2" spans="1:19" ht="19" x14ac:dyDescent="0.25">
      <c r="G2" s="3" t="s">
        <v>108</v>
      </c>
    </row>
    <row r="3" spans="1:19" ht="16" x14ac:dyDescent="0.2">
      <c r="G3" s="2" t="s">
        <v>0</v>
      </c>
      <c r="I3" s="4"/>
      <c r="N3" s="61"/>
      <c r="O3" s="55"/>
      <c r="P3" s="55"/>
    </row>
    <row r="4" spans="1:19" x14ac:dyDescent="0.2">
      <c r="G4" s="5" t="s">
        <v>1</v>
      </c>
      <c r="H4" s="6">
        <v>1610</v>
      </c>
      <c r="I4" s="7"/>
      <c r="J4" s="60"/>
    </row>
    <row r="5" spans="1:19" x14ac:dyDescent="0.2">
      <c r="G5" s="8" t="s">
        <v>2</v>
      </c>
      <c r="H5" s="69" t="s">
        <v>132</v>
      </c>
      <c r="I5" s="9"/>
    </row>
    <row r="6" spans="1:19" x14ac:dyDescent="0.2">
      <c r="G6" s="10" t="s">
        <v>3</v>
      </c>
      <c r="H6" s="70" t="s">
        <v>134</v>
      </c>
      <c r="I6" s="9"/>
    </row>
    <row r="7" spans="1:19" x14ac:dyDescent="0.2">
      <c r="G7" s="10" t="s">
        <v>4</v>
      </c>
      <c r="H7" s="70" t="s">
        <v>135</v>
      </c>
      <c r="I7" s="9"/>
    </row>
    <row r="8" spans="1:19" x14ac:dyDescent="0.2">
      <c r="G8" s="10" t="s">
        <v>99</v>
      </c>
      <c r="H8" s="63">
        <v>30000000</v>
      </c>
      <c r="I8" s="9"/>
    </row>
    <row r="9" spans="1:19" x14ac:dyDescent="0.2">
      <c r="G9" s="10" t="s">
        <v>106</v>
      </c>
      <c r="H9" s="11" t="s">
        <v>136</v>
      </c>
      <c r="I9" s="7"/>
    </row>
    <row r="10" spans="1:19" x14ac:dyDescent="0.2">
      <c r="G10" s="10" t="s">
        <v>5</v>
      </c>
      <c r="H10" s="6">
        <v>2023</v>
      </c>
      <c r="I10" s="7"/>
      <c r="O10" s="1" t="s">
        <v>6</v>
      </c>
    </row>
    <row r="11" spans="1:19" x14ac:dyDescent="0.2">
      <c r="G11" s="10" t="s">
        <v>7</v>
      </c>
      <c r="H11" s="6">
        <v>2023</v>
      </c>
    </row>
    <row r="12" spans="1:19" x14ac:dyDescent="0.2">
      <c r="A12" s="32"/>
      <c r="G12" s="12" t="s">
        <v>8</v>
      </c>
      <c r="H12" s="6">
        <v>2022</v>
      </c>
      <c r="I12" s="1" t="s">
        <v>9</v>
      </c>
    </row>
    <row r="13" spans="1:19" x14ac:dyDescent="0.2">
      <c r="G13" s="12" t="s">
        <v>10</v>
      </c>
      <c r="H13" s="6">
        <v>2037</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c r="G24" s="56"/>
      <c r="H24" s="56"/>
      <c r="I24" s="56"/>
      <c r="J24" s="57"/>
      <c r="K24" s="57"/>
      <c r="L24" s="56"/>
      <c r="M24" s="56"/>
      <c r="N24" s="56"/>
      <c r="O24" s="56"/>
      <c r="P24" s="56"/>
      <c r="Q24" s="56"/>
    </row>
    <row r="25" spans="2:17" x14ac:dyDescent="0.2">
      <c r="B25" s="19"/>
      <c r="C25" s="20"/>
      <c r="D25" s="20">
        <v>2022</v>
      </c>
      <c r="E25" s="20" t="s">
        <v>43</v>
      </c>
      <c r="F25" s="72">
        <v>225882353</v>
      </c>
      <c r="G25" s="72">
        <v>0</v>
      </c>
      <c r="H25" s="72">
        <v>0</v>
      </c>
      <c r="I25" s="72">
        <v>0</v>
      </c>
      <c r="J25" s="59">
        <v>0.113</v>
      </c>
      <c r="K25" s="59">
        <v>0.90149999999999997</v>
      </c>
      <c r="L25" s="58">
        <f t="shared" ref="L25:L40" si="0">G25*(J25+K25)/100</f>
        <v>0</v>
      </c>
      <c r="M25" s="58">
        <f t="shared" ref="M25:M40" si="1">((H25*J25)+(I25*K25))/100</f>
        <v>0</v>
      </c>
      <c r="N25" s="58">
        <f t="shared" ref="N25:N40" si="2">L25-M25</f>
        <v>0</v>
      </c>
      <c r="O25" s="58">
        <v>0</v>
      </c>
      <c r="P25" s="58">
        <v>0</v>
      </c>
      <c r="Q25" s="58">
        <v>250000</v>
      </c>
    </row>
    <row r="26" spans="2:17" ht="16" x14ac:dyDescent="0.2">
      <c r="B26" s="21" t="s">
        <v>31</v>
      </c>
      <c r="C26" s="23" t="s">
        <v>36</v>
      </c>
      <c r="D26" s="20">
        <v>2023</v>
      </c>
      <c r="E26" s="20" t="s">
        <v>45</v>
      </c>
      <c r="F26" s="72">
        <v>320000000</v>
      </c>
      <c r="G26" s="72">
        <v>112941176.5</v>
      </c>
      <c r="H26" s="72">
        <v>112941176.5</v>
      </c>
      <c r="I26" s="72">
        <v>30000000</v>
      </c>
      <c r="J26" s="59">
        <v>0.113</v>
      </c>
      <c r="K26" s="59">
        <v>0.90149999999999997</v>
      </c>
      <c r="L26" s="58">
        <f t="shared" si="0"/>
        <v>1145788.2355925001</v>
      </c>
      <c r="M26" s="58">
        <f t="shared" si="1"/>
        <v>398073.52944499999</v>
      </c>
      <c r="N26" s="58">
        <f t="shared" si="2"/>
        <v>747714.70614750008</v>
      </c>
      <c r="O26" s="58">
        <v>795326</v>
      </c>
      <c r="P26" s="58">
        <v>0</v>
      </c>
      <c r="Q26" s="58">
        <v>250000</v>
      </c>
    </row>
    <row r="27" spans="2:17" ht="16" x14ac:dyDescent="0.2">
      <c r="B27" s="22" t="s">
        <v>33</v>
      </c>
      <c r="C27" s="23" t="s">
        <v>38</v>
      </c>
      <c r="D27" s="20">
        <v>2024</v>
      </c>
      <c r="E27" s="20" t="s">
        <v>47</v>
      </c>
      <c r="F27" s="72">
        <v>320000000</v>
      </c>
      <c r="G27" s="72">
        <v>206245500</v>
      </c>
      <c r="H27" s="72">
        <v>206245500</v>
      </c>
      <c r="I27" s="72">
        <v>30000000</v>
      </c>
      <c r="J27" s="59">
        <v>0.113</v>
      </c>
      <c r="K27" s="59">
        <v>0.90149999999999997</v>
      </c>
      <c r="L27" s="58">
        <f t="shared" si="0"/>
        <v>2092360.5974999999</v>
      </c>
      <c r="M27" s="58">
        <f t="shared" si="1"/>
        <v>503507.41499999998</v>
      </c>
      <c r="N27" s="58">
        <f t="shared" si="2"/>
        <v>1588853.1824999999</v>
      </c>
      <c r="O27" s="58">
        <v>820822</v>
      </c>
      <c r="P27" s="58">
        <v>0</v>
      </c>
      <c r="Q27" s="58">
        <v>250000</v>
      </c>
    </row>
    <row r="28" spans="2:17" ht="16" x14ac:dyDescent="0.2">
      <c r="B28" s="19"/>
      <c r="C28" s="24" t="s">
        <v>40</v>
      </c>
      <c r="D28" s="20">
        <v>2025</v>
      </c>
      <c r="E28" s="20" t="s">
        <v>49</v>
      </c>
      <c r="F28" s="72">
        <v>320000000</v>
      </c>
      <c r="G28" s="72">
        <v>188341310</v>
      </c>
      <c r="H28" s="72">
        <v>188341310</v>
      </c>
      <c r="I28" s="72">
        <v>30000000</v>
      </c>
      <c r="J28" s="59">
        <v>0.113</v>
      </c>
      <c r="K28" s="59">
        <v>0.90149999999999997</v>
      </c>
      <c r="L28" s="58">
        <f t="shared" si="0"/>
        <v>1910722.5899499999</v>
      </c>
      <c r="M28" s="58">
        <f t="shared" si="1"/>
        <v>483275.68030000001</v>
      </c>
      <c r="N28" s="58">
        <f t="shared" si="2"/>
        <v>1427446.9096499998</v>
      </c>
      <c r="O28" s="58">
        <v>0</v>
      </c>
      <c r="P28" s="58">
        <v>0</v>
      </c>
      <c r="Q28" s="58">
        <v>250000</v>
      </c>
    </row>
    <row r="29" spans="2:17" ht="16" x14ac:dyDescent="0.2">
      <c r="B29" s="19"/>
      <c r="C29" s="24" t="s">
        <v>42</v>
      </c>
      <c r="D29" s="20">
        <v>2026</v>
      </c>
      <c r="E29" s="20" t="s">
        <v>51</v>
      </c>
      <c r="F29" s="72">
        <v>320000000</v>
      </c>
      <c r="G29" s="72">
        <v>170437430</v>
      </c>
      <c r="H29" s="72">
        <v>170437430</v>
      </c>
      <c r="I29" s="72">
        <v>30000000</v>
      </c>
      <c r="J29" s="59">
        <v>0.113</v>
      </c>
      <c r="K29" s="59">
        <v>0.90149999999999997</v>
      </c>
      <c r="L29" s="58">
        <f t="shared" si="0"/>
        <v>1729087.7273499998</v>
      </c>
      <c r="M29" s="58">
        <f t="shared" si="1"/>
        <v>463044.29590000003</v>
      </c>
      <c r="N29" s="58">
        <f t="shared" si="2"/>
        <v>1266043.4314499998</v>
      </c>
      <c r="O29" s="58">
        <v>0</v>
      </c>
      <c r="P29" s="58">
        <v>0</v>
      </c>
      <c r="Q29" s="58">
        <v>250000</v>
      </c>
    </row>
    <row r="30" spans="2:17" ht="16" x14ac:dyDescent="0.2">
      <c r="B30" s="19"/>
      <c r="C30" s="24" t="s">
        <v>44</v>
      </c>
      <c r="D30" s="20">
        <v>2027</v>
      </c>
      <c r="E30" s="20" t="s">
        <v>53</v>
      </c>
      <c r="F30" s="72">
        <v>320000000</v>
      </c>
      <c r="G30" s="72">
        <v>150297340</v>
      </c>
      <c r="H30" s="72">
        <v>150297340</v>
      </c>
      <c r="I30" s="72">
        <v>30000000</v>
      </c>
      <c r="J30" s="59">
        <v>0.113</v>
      </c>
      <c r="K30" s="59">
        <v>0.90149999999999997</v>
      </c>
      <c r="L30" s="58">
        <f t="shared" si="0"/>
        <v>1524766.5143000002</v>
      </c>
      <c r="M30" s="58">
        <f t="shared" si="1"/>
        <v>440285.99420000002</v>
      </c>
      <c r="N30" s="58">
        <f t="shared" si="2"/>
        <v>1084480.5201000001</v>
      </c>
      <c r="O30" s="58">
        <v>0</v>
      </c>
      <c r="P30" s="58">
        <v>0</v>
      </c>
      <c r="Q30" s="58">
        <v>250000</v>
      </c>
    </row>
    <row r="31" spans="2:17" ht="16" x14ac:dyDescent="0.2">
      <c r="B31" s="25"/>
      <c r="C31" s="24" t="s">
        <v>46</v>
      </c>
      <c r="D31" s="20">
        <v>2028</v>
      </c>
      <c r="E31" s="20" t="s">
        <v>55</v>
      </c>
      <c r="F31" s="72">
        <v>320000000</v>
      </c>
      <c r="G31" s="72">
        <v>130157539.99999999</v>
      </c>
      <c r="H31" s="72">
        <v>130157539.99999999</v>
      </c>
      <c r="I31" s="72">
        <v>30000000</v>
      </c>
      <c r="J31" s="59">
        <v>0.113</v>
      </c>
      <c r="K31" s="59">
        <v>0.90149999999999997</v>
      </c>
      <c r="L31" s="58">
        <f t="shared" si="0"/>
        <v>1320448.2432999997</v>
      </c>
      <c r="M31" s="58">
        <f t="shared" si="1"/>
        <v>417528.02019999997</v>
      </c>
      <c r="N31" s="58">
        <f t="shared" si="2"/>
        <v>902920.22309999983</v>
      </c>
      <c r="O31" s="58">
        <v>0</v>
      </c>
      <c r="P31" s="58">
        <v>0</v>
      </c>
      <c r="Q31" s="58">
        <v>250000</v>
      </c>
    </row>
    <row r="32" spans="2:17" ht="16" x14ac:dyDescent="0.2">
      <c r="B32" s="26"/>
      <c r="C32" s="24" t="s">
        <v>48</v>
      </c>
      <c r="D32" s="20">
        <v>2029</v>
      </c>
      <c r="E32" s="20" t="s">
        <v>57</v>
      </c>
      <c r="F32" s="72">
        <v>320000000</v>
      </c>
      <c r="G32" s="72">
        <v>110018030</v>
      </c>
      <c r="H32" s="72">
        <v>110018030</v>
      </c>
      <c r="I32" s="72">
        <v>30000000</v>
      </c>
      <c r="J32" s="59">
        <v>0.113</v>
      </c>
      <c r="K32" s="59">
        <v>0.90149999999999997</v>
      </c>
      <c r="L32" s="58">
        <f t="shared" si="0"/>
        <v>1116132.91435</v>
      </c>
      <c r="M32" s="58">
        <f t="shared" si="1"/>
        <v>394770.37390000001</v>
      </c>
      <c r="N32" s="58">
        <f t="shared" si="2"/>
        <v>721362.54044999997</v>
      </c>
      <c r="O32" s="58">
        <v>0</v>
      </c>
      <c r="P32" s="58">
        <v>0</v>
      </c>
      <c r="Q32" s="58">
        <v>250000</v>
      </c>
    </row>
    <row r="33" spans="2:17" ht="16" x14ac:dyDescent="0.2">
      <c r="B33" s="19"/>
      <c r="C33" s="24" t="s">
        <v>50</v>
      </c>
      <c r="D33" s="20">
        <v>2030</v>
      </c>
      <c r="E33" s="20" t="s">
        <v>59</v>
      </c>
      <c r="F33" s="72">
        <v>320000000</v>
      </c>
      <c r="G33" s="72">
        <v>87642290</v>
      </c>
      <c r="H33" s="72">
        <v>87642290</v>
      </c>
      <c r="I33" s="72">
        <v>30000000</v>
      </c>
      <c r="J33" s="59">
        <v>0.113</v>
      </c>
      <c r="K33" s="59">
        <v>0.90149999999999997</v>
      </c>
      <c r="L33" s="58">
        <f t="shared" si="0"/>
        <v>889131.03205000004</v>
      </c>
      <c r="M33" s="58">
        <f t="shared" si="1"/>
        <v>369485.78769999999</v>
      </c>
      <c r="N33" s="58">
        <f t="shared" si="2"/>
        <v>519645.24435000005</v>
      </c>
      <c r="O33" s="58">
        <v>0</v>
      </c>
      <c r="P33" s="58">
        <v>0</v>
      </c>
      <c r="Q33" s="58">
        <v>250000</v>
      </c>
    </row>
    <row r="34" spans="2:17" ht="16" x14ac:dyDescent="0.2">
      <c r="B34" s="19"/>
      <c r="C34" s="27" t="s">
        <v>52</v>
      </c>
      <c r="D34" s="20">
        <v>2031</v>
      </c>
      <c r="E34" s="20" t="s">
        <v>61</v>
      </c>
      <c r="F34" s="72">
        <v>320000000</v>
      </c>
      <c r="G34" s="72">
        <v>58557320</v>
      </c>
      <c r="H34" s="72">
        <v>58557320</v>
      </c>
      <c r="I34" s="72">
        <v>30000000</v>
      </c>
      <c r="J34" s="59">
        <v>0.113</v>
      </c>
      <c r="K34" s="59">
        <v>0.90149999999999997</v>
      </c>
      <c r="L34" s="58">
        <f t="shared" si="0"/>
        <v>594064.01139999996</v>
      </c>
      <c r="M34" s="58">
        <f t="shared" si="1"/>
        <v>336619.77159999998</v>
      </c>
      <c r="N34" s="58">
        <f t="shared" si="2"/>
        <v>257444.23979999998</v>
      </c>
      <c r="O34" s="58">
        <v>0</v>
      </c>
      <c r="P34" s="58">
        <v>0</v>
      </c>
      <c r="Q34" s="58">
        <v>250000</v>
      </c>
    </row>
    <row r="35" spans="2:17" ht="16" x14ac:dyDescent="0.2">
      <c r="B35" s="19"/>
      <c r="C35" s="27" t="s">
        <v>54</v>
      </c>
      <c r="D35" s="20">
        <v>2032</v>
      </c>
      <c r="E35" s="20" t="s">
        <v>63</v>
      </c>
      <c r="F35" s="72">
        <v>320000000</v>
      </c>
      <c r="G35" s="72">
        <v>45128110</v>
      </c>
      <c r="H35" s="72">
        <v>45128110</v>
      </c>
      <c r="I35" s="72">
        <v>30000000</v>
      </c>
      <c r="J35" s="59">
        <v>0.113</v>
      </c>
      <c r="K35" s="59">
        <v>0.90149999999999997</v>
      </c>
      <c r="L35" s="58">
        <f t="shared" si="0"/>
        <v>457824.67595</v>
      </c>
      <c r="M35" s="58">
        <f t="shared" si="1"/>
        <v>321444.76429999998</v>
      </c>
      <c r="N35" s="58">
        <f t="shared" si="2"/>
        <v>136379.91165000002</v>
      </c>
      <c r="O35" s="58">
        <v>0</v>
      </c>
      <c r="P35" s="58">
        <v>0</v>
      </c>
      <c r="Q35" s="58">
        <v>250000</v>
      </c>
    </row>
    <row r="36" spans="2:17" ht="16" x14ac:dyDescent="0.2">
      <c r="B36" s="19"/>
      <c r="C36" s="21" t="s">
        <v>56</v>
      </c>
      <c r="D36" s="20">
        <v>2033</v>
      </c>
      <c r="E36" s="20" t="s">
        <v>65</v>
      </c>
      <c r="F36" s="72">
        <v>320000000</v>
      </c>
      <c r="G36" s="72">
        <v>45118160</v>
      </c>
      <c r="H36" s="72">
        <v>45118160</v>
      </c>
      <c r="I36" s="72">
        <v>45118160</v>
      </c>
      <c r="J36" s="59">
        <v>0.113</v>
      </c>
      <c r="K36" s="59">
        <v>0.90149999999999997</v>
      </c>
      <c r="L36" s="58">
        <f t="shared" si="0"/>
        <v>457723.73320000002</v>
      </c>
      <c r="M36" s="58">
        <f t="shared" si="1"/>
        <v>457723.73320000002</v>
      </c>
      <c r="N36" s="58">
        <f t="shared" si="2"/>
        <v>0</v>
      </c>
      <c r="O36" s="58">
        <v>0</v>
      </c>
      <c r="P36" s="58">
        <v>0</v>
      </c>
      <c r="Q36" s="58">
        <v>250000</v>
      </c>
    </row>
    <row r="37" spans="2:17" ht="16" x14ac:dyDescent="0.2">
      <c r="B37" s="19"/>
      <c r="C37" s="21" t="s">
        <v>58</v>
      </c>
      <c r="D37" s="20">
        <v>2034</v>
      </c>
      <c r="E37" s="20" t="s">
        <v>66</v>
      </c>
      <c r="F37" s="72">
        <v>320000000</v>
      </c>
      <c r="G37" s="72">
        <v>45108460</v>
      </c>
      <c r="H37" s="72">
        <v>45108460</v>
      </c>
      <c r="I37" s="72">
        <v>45108460</v>
      </c>
      <c r="J37" s="59">
        <v>0</v>
      </c>
      <c r="K37" s="59">
        <v>0.90149999999999997</v>
      </c>
      <c r="L37" s="58">
        <f t="shared" si="0"/>
        <v>406652.76689999999</v>
      </c>
      <c r="M37" s="58">
        <f t="shared" si="1"/>
        <v>406652.76689999999</v>
      </c>
      <c r="N37" s="58">
        <f t="shared" si="2"/>
        <v>0</v>
      </c>
      <c r="O37" s="58">
        <v>0</v>
      </c>
      <c r="P37" s="58">
        <v>0</v>
      </c>
      <c r="Q37" s="58">
        <v>250000</v>
      </c>
    </row>
    <row r="38" spans="2:17" ht="16" x14ac:dyDescent="0.2">
      <c r="B38" s="19"/>
      <c r="C38" s="21" t="s">
        <v>60</v>
      </c>
      <c r="D38" s="20">
        <v>2035</v>
      </c>
      <c r="E38" s="20" t="s">
        <v>67</v>
      </c>
      <c r="F38" s="72">
        <v>320000000</v>
      </c>
      <c r="G38" s="72">
        <v>45099000</v>
      </c>
      <c r="H38" s="72">
        <v>45099000</v>
      </c>
      <c r="I38" s="72">
        <v>45099000</v>
      </c>
      <c r="J38" s="59">
        <v>0</v>
      </c>
      <c r="K38" s="59">
        <v>0.90149999999999997</v>
      </c>
      <c r="L38" s="58">
        <f t="shared" si="0"/>
        <v>406567.48499999999</v>
      </c>
      <c r="M38" s="58">
        <f t="shared" si="1"/>
        <v>406567.48499999999</v>
      </c>
      <c r="N38" s="58">
        <f t="shared" si="2"/>
        <v>0</v>
      </c>
      <c r="O38" s="58">
        <v>0</v>
      </c>
      <c r="P38" s="58">
        <v>0</v>
      </c>
      <c r="Q38" s="58">
        <v>250000</v>
      </c>
    </row>
    <row r="39" spans="2:17" ht="16" x14ac:dyDescent="0.2">
      <c r="B39" s="19"/>
      <c r="C39" s="21" t="s">
        <v>62</v>
      </c>
      <c r="D39" s="20">
        <v>2036</v>
      </c>
      <c r="E39" s="20" t="s">
        <v>68</v>
      </c>
      <c r="F39" s="72">
        <v>320000000</v>
      </c>
      <c r="G39" s="72">
        <v>45089780</v>
      </c>
      <c r="H39" s="72">
        <v>45089780</v>
      </c>
      <c r="I39" s="72">
        <v>45089780</v>
      </c>
      <c r="J39" s="59">
        <v>0</v>
      </c>
      <c r="K39" s="59">
        <v>0.90149999999999997</v>
      </c>
      <c r="L39" s="58">
        <f t="shared" si="0"/>
        <v>406484.36670000001</v>
      </c>
      <c r="M39" s="58">
        <f t="shared" si="1"/>
        <v>406484.36670000001</v>
      </c>
      <c r="N39" s="58">
        <f t="shared" si="2"/>
        <v>0</v>
      </c>
      <c r="O39" s="58">
        <v>0</v>
      </c>
      <c r="P39" s="58">
        <v>0</v>
      </c>
      <c r="Q39" s="58">
        <v>0</v>
      </c>
    </row>
    <row r="40" spans="2:17" ht="16" x14ac:dyDescent="0.2">
      <c r="B40" s="19"/>
      <c r="C40" s="21" t="s">
        <v>64</v>
      </c>
      <c r="D40" s="20">
        <v>2037</v>
      </c>
      <c r="E40" s="20" t="s">
        <v>69</v>
      </c>
      <c r="F40" s="72">
        <v>320000000</v>
      </c>
      <c r="G40" s="72">
        <v>45080790</v>
      </c>
      <c r="H40" s="72">
        <v>45080790</v>
      </c>
      <c r="I40" s="72">
        <v>45080790</v>
      </c>
      <c r="J40" s="59">
        <v>0</v>
      </c>
      <c r="K40" s="59">
        <v>0.90149999999999997</v>
      </c>
      <c r="L40" s="58">
        <f t="shared" si="0"/>
        <v>406403.32184999995</v>
      </c>
      <c r="M40" s="58">
        <f t="shared" si="1"/>
        <v>406403.32184999995</v>
      </c>
      <c r="N40" s="58">
        <f t="shared" si="2"/>
        <v>0</v>
      </c>
      <c r="O40" s="58">
        <v>0</v>
      </c>
      <c r="P40" s="58">
        <v>0</v>
      </c>
      <c r="Q40" s="58">
        <v>0</v>
      </c>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320000000</v>
      </c>
      <c r="G60" s="19"/>
      <c r="H60" s="19"/>
      <c r="I60" s="19"/>
      <c r="J60" s="19"/>
      <c r="K60" s="19"/>
      <c r="L60" s="19"/>
      <c r="M60" s="19"/>
      <c r="N60" s="30">
        <f>SUM(N16:N58)</f>
        <v>8652290.9091975</v>
      </c>
      <c r="O60" s="30">
        <f>SUM(O16:O58)</f>
        <v>1616148</v>
      </c>
      <c r="P60" s="30">
        <f>SUM(P16:P58)</f>
        <v>0</v>
      </c>
      <c r="Q60" s="30">
        <f>SUM(Q16:Q58)</f>
        <v>3500000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15" sqref="A15"/>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2022-09-11T22:53:09Z</dcterms:modified>
</cp:coreProperties>
</file>