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3a61ff3b7b873f/Documents/LeonLaw/Reporting 2022/Submittal V7 0830/"/>
    </mc:Choice>
  </mc:AlternateContent>
  <xr:revisionPtr revIDLastSave="0" documentId="8_{CBBB4214-E518-46E4-80D1-84DB2F5D29E0}" xr6:coauthVersionLast="47" xr6:coauthVersionMax="47" xr10:uidLastSave="{00000000-0000-0000-0000-000000000000}"/>
  <bookViews>
    <workbookView xWindow="-45060" yWindow="1215" windowWidth="23610" windowHeight="15600" xr2:uid="{0A9E6158-4D3F-4C28-830B-4776DAC339C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M39" i="1"/>
  <c r="L39" i="1"/>
  <c r="M38" i="1"/>
  <c r="L38" i="1"/>
  <c r="M37" i="1"/>
  <c r="L37" i="1"/>
  <c r="M36" i="1"/>
  <c r="L36" i="1"/>
  <c r="M35" i="1"/>
  <c r="L35" i="1"/>
  <c r="N34" i="1"/>
  <c r="M34" i="1"/>
  <c r="L34" i="1"/>
  <c r="M33" i="1"/>
  <c r="L33" i="1"/>
  <c r="N33" i="1" s="1"/>
  <c r="M32" i="1"/>
  <c r="L32" i="1"/>
  <c r="N32" i="1" s="1"/>
  <c r="M31" i="1"/>
  <c r="L31" i="1"/>
  <c r="N31" i="1" s="1"/>
  <c r="M30" i="1"/>
  <c r="L30" i="1"/>
  <c r="N30" i="1" s="1"/>
  <c r="M29" i="1"/>
  <c r="N29" i="1" s="1"/>
  <c r="L29" i="1"/>
  <c r="M28" i="1"/>
  <c r="L28" i="1"/>
  <c r="N28" i="1" s="1"/>
  <c r="M27" i="1"/>
  <c r="L27" i="1"/>
  <c r="N27" i="1" s="1"/>
  <c r="N26" i="1"/>
  <c r="M26" i="1"/>
  <c r="L26" i="1"/>
  <c r="M25" i="1"/>
  <c r="L25" i="1"/>
  <c r="N25" i="1" s="1"/>
  <c r="H13" i="1" l="1"/>
  <c r="H12" i="1"/>
  <c r="H11" i="1"/>
  <c r="H8" i="1"/>
  <c r="P60" i="1" l="1"/>
  <c r="Q60" i="1"/>
  <c r="O60" i="1"/>
  <c r="F60" i="1"/>
  <c r="N60" i="1" l="1"/>
</calcChain>
</file>

<file path=xl/sharedStrings.xml><?xml version="1.0" encoding="utf-8"?>
<sst xmlns="http://schemas.openxmlformats.org/spreadsheetml/2006/main" count="122" uniqueCount="118">
  <si>
    <t>CDR-4D-2022-T1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</si>
  <si>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</si>
  <si>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- 2022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</si>
  <si>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</si>
  <si>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</si>
  <si>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</si>
  <si>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</si>
  <si>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</si>
  <si>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</si>
  <si>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</si>
  <si>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</si>
  <si>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</si>
  <si>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</si>
  <si>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</si>
  <si>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</si>
  <si>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</si>
  <si>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</si>
  <si>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</si>
  <si>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</si>
  <si>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</si>
  <si>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</si>
  <si>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</si>
  <si>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</si>
  <si>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</si>
  <si>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</si>
  <si>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</si>
  <si>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</si>
  <si>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</si>
  <si>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</si>
  <si>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</si>
  <si>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</si>
  <si>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</si>
  <si>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</si>
  <si>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</si>
  <si>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</si>
  <si>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</si>
  <si>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</si>
  <si>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</si>
  <si>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</si>
  <si>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</si>
  <si>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</si>
  <si>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</si>
  <si>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</si>
  <si>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</si>
  <si>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</si>
  <si>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</si>
  <si>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</si>
  <si>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</si>
  <si>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</si>
  <si>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</si>
  <si>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</si>
  <si>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</si>
  <si>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</si>
  <si>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</si>
  <si>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</si>
  <si>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</si>
  <si>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</si>
  <si>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</si>
  <si>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</si>
  <si>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</si>
  <si>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</si>
  <si>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</si>
  <si>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</si>
  <si>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</si>
  <si>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</si>
  <si>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</si>
  <si>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</si>
  <si>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</si>
  <si>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</si>
  <si>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</si>
  <si>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</si>
  <si>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</si>
  <si>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</si>
  <si>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</si>
  <si>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</si>
  <si>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</si>
  <si>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</si>
  <si>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</si>
  <si>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</si>
  <si>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</si>
  <si>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</si>
  <si>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</si>
  <si>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</si>
  <si>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Terry W. Smith</t>
  </si>
  <si>
    <t>Pink shading denotes actual figures.</t>
  </si>
  <si>
    <t>Title/Company:</t>
  </si>
  <si>
    <t>Consultant - Leon Alcala, PLLC</t>
  </si>
  <si>
    <t>Blue shading denotes estimates.</t>
  </si>
  <si>
    <t>Phone:</t>
  </si>
  <si>
    <t>(210) 867-2256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</si>
  <si>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</si>
  <si>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</si>
  <si>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tsmith@leonalcala.com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</si>
  <si>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</si>
  <si>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</si>
  <si>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2022.V1</t>
    </r>
  </si>
  <si>
    <t>013905</t>
  </si>
  <si>
    <t>[Wind] Renewable Energy Electric Generation</t>
  </si>
  <si>
    <t>Skidmore-Tynan ISD</t>
  </si>
  <si>
    <t>Blackjack Creek Wind Farm, LLC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</si>
  <si>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</si>
  <si>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</si>
  <si>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</si>
  <si>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</si>
  <si>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</si>
  <si>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</si>
  <si>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</si>
  <si>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</si>
  <si>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</si>
  <si>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</si>
  <si>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</si>
  <si>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</si>
  <si>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</si>
  <si>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</si>
  <si>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</si>
  <si>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</si>
  <si>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</si>
  <si>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10-12-2020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</si>
</sst>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165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right"/>
    </xf>
    <xf numFmtId="166" fontId="0" fillId="2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165" fontId="0" fillId="3" borderId="3" xfId="0" applyNumberFormat="1" applyFont="1" applyFill="1" applyBorder="1" applyAlignment="1">
      <alignment horizontal="right"/>
    </xf>
    <xf numFmtId="166" fontId="0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3" xfId="0" applyNumberFormat="1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Border="1"/>
    <xf numFmtId="0" fontId="9" fillId="2" borderId="3" xfId="0" applyFont="1" applyFill="1" applyBorder="1" applyAlignment="1">
      <alignment horizontal="left"/>
    </xf>
    <xf numFmtId="0" fontId="0" fillId="2" borderId="0" xfId="0" applyFont="1" applyFill="1"/>
    <xf numFmtId="0" fontId="9" fillId="0" borderId="0" xfId="0" applyFont="1" applyBorder="1" applyAlignment="1">
      <alignment horizontal="right"/>
    </xf>
    <xf numFmtId="0" fontId="0" fillId="0" borderId="1" xfId="0" applyFont="1" applyFill="1" applyBorder="1"/>
    <xf numFmtId="0" fontId="9" fillId="3" borderId="3" xfId="0" applyFont="1" applyFill="1" applyBorder="1" applyAlignment="1">
      <alignment horizontal="left"/>
    </xf>
    <xf numFmtId="0" fontId="0" fillId="3" borderId="0" xfId="0" applyFont="1" applyFill="1"/>
    <xf numFmtId="0" fontId="9" fillId="0" borderId="0" xfId="0" applyFont="1" applyAlignment="1">
      <alignment horizontal="left"/>
    </xf>
    <xf numFmtId="0" fontId="3" fillId="0" borderId="6" xfId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7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63a61ff3b7b873f/Documents/LeonLaw/Reporting%202022/CDRs%20Sonny/01497-CDR-4D-2022-0628-SLA-231901-Skidmore-Tynan,%20SM%208-20-2022%20Master,%208-2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4D-CDR-2022"/>
      <sheetName val="4D 773b 2022"/>
      <sheetName val="773b Orig"/>
      <sheetName val="773b Tab 2"/>
      <sheetName val="TEA SOF"/>
      <sheetName val="TEA Tier Two Detail"/>
      <sheetName val="TEA Cost of Recapture"/>
      <sheetName val="Tax Rates"/>
      <sheetName val="313 Financials"/>
      <sheetName val="Master Invoice"/>
      <sheetName val="Table 2, L1-L10, PRE HB 3 V2 "/>
      <sheetName val="HB 3 RPP and Unrealized Tier II"/>
      <sheetName val="Straight Lost Taxes"/>
      <sheetName val="4D-CDR-2022 Instr"/>
    </sheetNames>
    <sheetDataSet>
      <sheetData sheetId="0"/>
      <sheetData sheetId="1"/>
      <sheetData sheetId="2">
        <row r="7">
          <cell r="G7">
            <v>20000000</v>
          </cell>
        </row>
        <row r="9">
          <cell r="G9">
            <v>2022</v>
          </cell>
        </row>
        <row r="10">
          <cell r="G10">
            <v>2021</v>
          </cell>
        </row>
        <row r="11">
          <cell r="G11">
            <v>2036</v>
          </cell>
        </row>
      </sheetData>
      <sheetData sheetId="3"/>
      <sheetData sheetId="4">
        <row r="24">
          <cell r="B24" t="str">
            <v>10-1-2020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mith@leonalcal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AEB9-00BC-477E-BCA0-8F779E394C09}">
  <dimension ref="A1:S82"/>
  <sheetViews>
    <sheetView tabSelected="1" zoomScale="80" zoomScaleNormal="80" workbookViewId="0">
      <selection activeCell="M53" sqref="M53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9" max="19" width="25.42578125" style="2" customWidth="1"/>
    <col min="20" max="16384" width="9.140625" style="2"/>
  </cols>
  <sheetData>
    <row r="1" spans="1:19" x14ac:dyDescent="0.25">
      <c r="A1" s="1" t="s">
        <v>0</v>
      </c>
      <c r="P1" s="4" t="s">
        <v>1</v>
      </c>
      <c r="Q1" s="5" t="s">
        <v>96</v>
      </c>
    </row>
    <row r="2" spans="1:19" ht="18.75" x14ac:dyDescent="0.3">
      <c r="G2" s="6" t="s">
        <v>2</v>
      </c>
    </row>
    <row r="3" spans="1:19" ht="15.75" x14ac:dyDescent="0.25">
      <c r="G3" s="3" t="s">
        <v>3</v>
      </c>
      <c r="I3" s="7"/>
      <c r="N3" s="8"/>
      <c r="O3" s="9"/>
      <c r="P3" s="9"/>
    </row>
    <row r="4" spans="1:19" x14ac:dyDescent="0.25">
      <c r="G4" s="10" t="s">
        <v>4</v>
      </c>
      <c r="H4" s="11">
        <v>1497</v>
      </c>
      <c r="I4" s="12"/>
      <c r="J4" s="13"/>
    </row>
    <row r="5" spans="1:19" x14ac:dyDescent="0.25">
      <c r="G5" s="14" t="s">
        <v>5</v>
      </c>
      <c r="H5" s="15" t="s">
        <v>97</v>
      </c>
      <c r="I5" s="16"/>
    </row>
    <row r="6" spans="1:19" x14ac:dyDescent="0.25">
      <c r="G6" s="17" t="s">
        <v>6</v>
      </c>
      <c r="H6" s="11" t="s">
        <v>98</v>
      </c>
      <c r="I6" s="16"/>
    </row>
    <row r="7" spans="1:19" x14ac:dyDescent="0.25">
      <c r="G7" s="17" t="s">
        <v>7</v>
      </c>
      <c r="H7" s="59" t="s">
        <v>99</v>
      </c>
      <c r="I7" s="60"/>
    </row>
    <row r="8" spans="1:19" x14ac:dyDescent="0.25">
      <c r="G8" s="17" t="s">
        <v>8</v>
      </c>
      <c r="H8" s="18">
        <f>'[1]4D 773b 2022'!G7</f>
        <v>20000000</v>
      </c>
      <c r="I8" s="16"/>
    </row>
    <row r="9" spans="1:19" x14ac:dyDescent="0.25">
      <c r="G9" s="17" t="s">
        <v>9</v>
      </c>
      <c r="H9" s="19" t="s">
        <v>117</v>
      </c>
      <c r="I9" s="12"/>
    </row>
    <row r="10" spans="1:19" x14ac:dyDescent="0.25">
      <c r="G10" s="17" t="s">
        <v>10</v>
      </c>
      <c r="H10" s="20">
        <v>2022</v>
      </c>
      <c r="I10" s="12"/>
      <c r="O10" s="2" t="s">
        <v>11</v>
      </c>
    </row>
    <row r="11" spans="1:19" x14ac:dyDescent="0.25">
      <c r="G11" s="17" t="s">
        <v>12</v>
      </c>
      <c r="H11" s="20">
        <f>'[1]4D 773b 2022'!G9</f>
        <v>2022</v>
      </c>
    </row>
    <row r="12" spans="1:19" x14ac:dyDescent="0.25">
      <c r="A12" s="21"/>
      <c r="G12" s="22" t="s">
        <v>13</v>
      </c>
      <c r="H12" s="20">
        <f>'[1]4D 773b 2022'!G10</f>
        <v>2021</v>
      </c>
      <c r="I12" s="2" t="s">
        <v>14</v>
      </c>
    </row>
    <row r="13" spans="1:19" x14ac:dyDescent="0.25">
      <c r="G13" s="22" t="s">
        <v>15</v>
      </c>
      <c r="H13" s="20">
        <f>'[1]4D 773b 2022'!G11</f>
        <v>2036</v>
      </c>
      <c r="I13" s="2" t="s">
        <v>16</v>
      </c>
    </row>
    <row r="15" spans="1:19" s="23" customFormat="1" ht="83.25" customHeight="1" x14ac:dyDescent="0.25">
      <c r="B15" s="25" t="s">
        <v>17</v>
      </c>
      <c r="C15" s="25" t="s">
        <v>18</v>
      </c>
      <c r="D15" s="24" t="s">
        <v>19</v>
      </c>
      <c r="E15" s="25" t="s">
        <v>20</v>
      </c>
      <c r="F15" s="26" t="s">
        <v>21</v>
      </c>
      <c r="G15" s="26" t="s">
        <v>22</v>
      </c>
      <c r="H15" s="27" t="s">
        <v>23</v>
      </c>
      <c r="I15" s="27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8"/>
    </row>
    <row r="16" spans="1:19" x14ac:dyDescent="0.25">
      <c r="B16" s="29"/>
      <c r="C16" s="30"/>
      <c r="D16" s="30">
        <v>2013</v>
      </c>
      <c r="E16" s="30" t="s">
        <v>33</v>
      </c>
      <c r="F16" s="31"/>
      <c r="G16" s="31"/>
      <c r="H16" s="31"/>
      <c r="I16" s="31"/>
      <c r="J16" s="32"/>
      <c r="K16" s="32"/>
      <c r="L16" s="31"/>
      <c r="M16" s="31"/>
      <c r="N16" s="31"/>
      <c r="O16" s="31"/>
      <c r="P16" s="31"/>
      <c r="Q16" s="31"/>
    </row>
    <row r="17" spans="2:18" ht="15.75" customHeight="1" x14ac:dyDescent="0.25">
      <c r="B17" s="29"/>
      <c r="C17" s="30"/>
      <c r="D17" s="30">
        <v>2014</v>
      </c>
      <c r="E17" s="30" t="s">
        <v>34</v>
      </c>
      <c r="F17" s="31"/>
      <c r="G17" s="31"/>
      <c r="H17" s="31"/>
      <c r="I17" s="31"/>
      <c r="J17" s="32"/>
      <c r="K17" s="32"/>
      <c r="L17" s="31"/>
      <c r="M17" s="31"/>
      <c r="N17" s="31"/>
      <c r="O17" s="31"/>
      <c r="P17" s="31"/>
      <c r="Q17" s="31"/>
    </row>
    <row r="18" spans="2:18" x14ac:dyDescent="0.25">
      <c r="B18" s="29"/>
      <c r="C18" s="30"/>
      <c r="D18" s="30">
        <v>2015</v>
      </c>
      <c r="E18" s="30" t="s">
        <v>35</v>
      </c>
      <c r="F18" s="31"/>
      <c r="G18" s="31"/>
      <c r="H18" s="31"/>
      <c r="I18" s="31"/>
      <c r="J18" s="32"/>
      <c r="K18" s="32"/>
      <c r="L18" s="31"/>
      <c r="M18" s="31"/>
      <c r="N18" s="31"/>
      <c r="O18" s="31"/>
      <c r="P18" s="31"/>
      <c r="Q18" s="31"/>
    </row>
    <row r="19" spans="2:18" x14ac:dyDescent="0.25">
      <c r="B19" s="33"/>
      <c r="C19" s="30"/>
      <c r="D19" s="30">
        <v>2016</v>
      </c>
      <c r="E19" s="30" t="s">
        <v>36</v>
      </c>
      <c r="F19" s="31"/>
      <c r="G19" s="31"/>
      <c r="H19" s="31"/>
      <c r="I19" s="31"/>
      <c r="J19" s="32"/>
      <c r="K19" s="32"/>
      <c r="L19" s="31"/>
      <c r="M19" s="31"/>
      <c r="N19" s="31"/>
      <c r="O19" s="31"/>
      <c r="P19" s="31"/>
      <c r="Q19" s="31"/>
    </row>
    <row r="20" spans="2:18" x14ac:dyDescent="0.25">
      <c r="B20" s="34"/>
      <c r="C20" s="30"/>
      <c r="D20" s="30">
        <v>2017</v>
      </c>
      <c r="E20" s="30" t="s">
        <v>37</v>
      </c>
      <c r="F20" s="31"/>
      <c r="G20" s="31"/>
      <c r="H20" s="31"/>
      <c r="I20" s="31"/>
      <c r="J20" s="32"/>
      <c r="K20" s="32"/>
      <c r="L20" s="31"/>
      <c r="M20" s="31"/>
      <c r="N20" s="31"/>
      <c r="O20" s="31"/>
      <c r="P20" s="31"/>
      <c r="Q20" s="31"/>
    </row>
    <row r="21" spans="2:18" x14ac:dyDescent="0.25">
      <c r="B21" s="33"/>
      <c r="C21" s="33"/>
      <c r="D21" s="30">
        <v>2018</v>
      </c>
      <c r="E21" s="30" t="s">
        <v>38</v>
      </c>
      <c r="F21" s="31"/>
      <c r="G21" s="31"/>
      <c r="H21" s="31"/>
      <c r="I21" s="31"/>
      <c r="J21" s="32"/>
      <c r="K21" s="32"/>
      <c r="L21" s="31"/>
      <c r="M21" s="31"/>
      <c r="N21" s="31"/>
      <c r="O21" s="31"/>
      <c r="P21" s="31"/>
      <c r="Q21" s="31"/>
    </row>
    <row r="22" spans="2:18" x14ac:dyDescent="0.25">
      <c r="B22" s="34"/>
      <c r="C22" s="34"/>
      <c r="D22" s="30">
        <v>2019</v>
      </c>
      <c r="E22" s="30" t="s">
        <v>39</v>
      </c>
      <c r="F22" s="31"/>
      <c r="G22" s="31"/>
      <c r="H22" s="31"/>
      <c r="I22" s="31"/>
      <c r="J22" s="32"/>
      <c r="K22" s="32"/>
      <c r="L22" s="31"/>
      <c r="M22" s="31"/>
      <c r="N22" s="31"/>
      <c r="O22" s="31"/>
      <c r="P22" s="31"/>
      <c r="Q22" s="31"/>
    </row>
    <row r="23" spans="2:18" x14ac:dyDescent="0.25">
      <c r="B23" s="33"/>
      <c r="C23" s="35"/>
      <c r="D23" s="30">
        <v>2020</v>
      </c>
      <c r="E23" s="30" t="s">
        <v>40</v>
      </c>
      <c r="F23" s="31"/>
      <c r="G23" s="31"/>
      <c r="H23" s="31"/>
      <c r="I23" s="31"/>
      <c r="J23" s="32"/>
      <c r="K23" s="32"/>
      <c r="L23" s="31"/>
      <c r="M23" s="31"/>
      <c r="N23" s="31"/>
      <c r="O23" s="31"/>
      <c r="P23" s="31"/>
      <c r="Q23" s="31"/>
    </row>
    <row r="24" spans="2:18" x14ac:dyDescent="0.25">
      <c r="B24" s="34" t="s">
        <v>11</v>
      </c>
      <c r="C24" s="35"/>
      <c r="D24" s="30">
        <v>2021</v>
      </c>
      <c r="E24" s="30" t="s">
        <v>41</v>
      </c>
      <c r="F24" s="31">
        <v>91218910</v>
      </c>
      <c r="G24" s="31">
        <v>0</v>
      </c>
      <c r="H24" s="31">
        <v>0</v>
      </c>
      <c r="I24" s="31">
        <v>0</v>
      </c>
      <c r="J24" s="32"/>
      <c r="K24" s="32"/>
      <c r="L24" s="31"/>
      <c r="M24" s="31"/>
      <c r="N24" s="31"/>
      <c r="O24" s="31"/>
      <c r="P24" s="31"/>
      <c r="Q24" s="31"/>
    </row>
    <row r="25" spans="2:18" x14ac:dyDescent="0.25">
      <c r="B25" s="36" t="s">
        <v>100</v>
      </c>
      <c r="C25" s="37" t="s">
        <v>102</v>
      </c>
      <c r="D25" s="30">
        <v>2022</v>
      </c>
      <c r="E25" s="30" t="s">
        <v>42</v>
      </c>
      <c r="F25" s="38">
        <v>141333333</v>
      </c>
      <c r="G25" s="38">
        <v>91218910</v>
      </c>
      <c r="H25" s="38">
        <v>91218910</v>
      </c>
      <c r="I25" s="38">
        <v>20000000</v>
      </c>
      <c r="J25" s="39">
        <v>0.31879999999999997</v>
      </c>
      <c r="K25" s="39">
        <v>0.96030000000000004</v>
      </c>
      <c r="L25" s="38">
        <f t="shared" ref="L25" si="0">+H25/100*(J25+K25)</f>
        <v>1166781.0778100002</v>
      </c>
      <c r="M25" s="38">
        <f t="shared" ref="M25" si="1">+(I25/100*K25)+(H25/100*J25)</f>
        <v>482865.88507999998</v>
      </c>
      <c r="N25" s="38">
        <f t="shared" ref="N25" si="2">+L25-M25</f>
        <v>683915.19273000024</v>
      </c>
      <c r="O25" s="38">
        <v>917192.20919862133</v>
      </c>
      <c r="P25" s="38">
        <v>0</v>
      </c>
      <c r="Q25" s="38">
        <v>78100</v>
      </c>
      <c r="R25" s="61">
        <f>+O25/N25</f>
        <v>1.341090560567084</v>
      </c>
    </row>
    <row r="26" spans="2:18" x14ac:dyDescent="0.25">
      <c r="B26" s="40" t="s">
        <v>101</v>
      </c>
      <c r="C26" s="37" t="s">
        <v>103</v>
      </c>
      <c r="D26" s="30">
        <v>2023</v>
      </c>
      <c r="E26" s="30" t="s">
        <v>43</v>
      </c>
      <c r="F26" s="38">
        <v>141333333</v>
      </c>
      <c r="G26" s="38">
        <v>141333333</v>
      </c>
      <c r="H26" s="38">
        <v>141333333</v>
      </c>
      <c r="I26" s="38">
        <v>20000000</v>
      </c>
      <c r="J26" s="39">
        <v>0.31879999999999997</v>
      </c>
      <c r="K26" s="39">
        <v>0.96030000000000004</v>
      </c>
      <c r="L26" s="38">
        <f t="shared" ref="L26:L39" si="3">+H26/100*(J26+K26)</f>
        <v>1807794.6624030003</v>
      </c>
      <c r="M26" s="38">
        <f t="shared" ref="M26:M39" si="4">+(I26/100*K26)+(H26/100*J26)</f>
        <v>642630.66560399998</v>
      </c>
      <c r="N26" s="38">
        <f t="shared" ref="N26:N39" si="5">+L26-M26</f>
        <v>1165163.9967990003</v>
      </c>
      <c r="O26" s="38">
        <v>601561</v>
      </c>
      <c r="P26" s="38">
        <v>0</v>
      </c>
      <c r="Q26" s="38">
        <v>78100</v>
      </c>
    </row>
    <row r="27" spans="2:18" x14ac:dyDescent="0.25">
      <c r="B27" s="29"/>
      <c r="C27" s="37" t="s">
        <v>104</v>
      </c>
      <c r="D27" s="30">
        <v>2024</v>
      </c>
      <c r="E27" s="30" t="s">
        <v>44</v>
      </c>
      <c r="F27" s="38">
        <v>141333333</v>
      </c>
      <c r="G27" s="38">
        <v>131439999.69000001</v>
      </c>
      <c r="H27" s="38">
        <v>131439999.69000001</v>
      </c>
      <c r="I27" s="38">
        <v>20000000</v>
      </c>
      <c r="J27" s="39">
        <v>0.31879999999999997</v>
      </c>
      <c r="K27" s="39">
        <v>0.96030000000000004</v>
      </c>
      <c r="L27" s="38">
        <f t="shared" si="3"/>
        <v>1681249.0360347903</v>
      </c>
      <c r="M27" s="38">
        <f t="shared" si="4"/>
        <v>611090.71901172004</v>
      </c>
      <c r="N27" s="38">
        <f t="shared" si="5"/>
        <v>1070158.3170230703</v>
      </c>
      <c r="O27" s="38">
        <v>0</v>
      </c>
      <c r="P27" s="38">
        <v>0</v>
      </c>
      <c r="Q27" s="38">
        <v>78100</v>
      </c>
    </row>
    <row r="28" spans="2:18" x14ac:dyDescent="0.25">
      <c r="B28" s="29"/>
      <c r="C28" s="37" t="s">
        <v>105</v>
      </c>
      <c r="D28" s="30">
        <v>2025</v>
      </c>
      <c r="E28" s="30" t="s">
        <v>45</v>
      </c>
      <c r="F28" s="38">
        <v>141333333</v>
      </c>
      <c r="G28" s="38">
        <v>122239199.71170002</v>
      </c>
      <c r="H28" s="38">
        <v>122239199.71170002</v>
      </c>
      <c r="I28" s="38">
        <v>20000000</v>
      </c>
      <c r="J28" s="39">
        <v>0.31879999999999997</v>
      </c>
      <c r="K28" s="39">
        <v>0.96030000000000004</v>
      </c>
      <c r="L28" s="38">
        <f t="shared" si="3"/>
        <v>1563561.6035123551</v>
      </c>
      <c r="M28" s="38">
        <f t="shared" si="4"/>
        <v>581758.56868089968</v>
      </c>
      <c r="N28" s="38">
        <f t="shared" si="5"/>
        <v>981803.03483145544</v>
      </c>
      <c r="O28" s="38">
        <v>0</v>
      </c>
      <c r="P28" s="38">
        <v>0</v>
      </c>
      <c r="Q28" s="38">
        <v>78100</v>
      </c>
    </row>
    <row r="29" spans="2:18" x14ac:dyDescent="0.25">
      <c r="B29" s="29"/>
      <c r="C29" s="37" t="s">
        <v>106</v>
      </c>
      <c r="D29" s="30">
        <v>2026</v>
      </c>
      <c r="E29" s="30" t="s">
        <v>46</v>
      </c>
      <c r="F29" s="38">
        <v>141333333</v>
      </c>
      <c r="G29" s="38">
        <v>113682455.73188102</v>
      </c>
      <c r="H29" s="38">
        <v>113682455.73188102</v>
      </c>
      <c r="I29" s="38">
        <v>20000000</v>
      </c>
      <c r="J29" s="39">
        <v>0.31879999999999997</v>
      </c>
      <c r="K29" s="39">
        <v>0.96030000000000004</v>
      </c>
      <c r="L29" s="38">
        <f t="shared" si="3"/>
        <v>1454112.2912664902</v>
      </c>
      <c r="M29" s="38">
        <f t="shared" si="4"/>
        <v>554479.66887323663</v>
      </c>
      <c r="N29" s="38">
        <f t="shared" si="5"/>
        <v>899632.62239325361</v>
      </c>
      <c r="O29" s="38">
        <v>0</v>
      </c>
      <c r="P29" s="38">
        <v>0</v>
      </c>
      <c r="Q29" s="38">
        <v>78100</v>
      </c>
    </row>
    <row r="30" spans="2:18" x14ac:dyDescent="0.25">
      <c r="B30" s="29"/>
      <c r="C30" s="37" t="s">
        <v>107</v>
      </c>
      <c r="D30" s="30">
        <v>2027</v>
      </c>
      <c r="E30" s="30" t="s">
        <v>47</v>
      </c>
      <c r="F30" s="38">
        <v>141333333</v>
      </c>
      <c r="G30" s="38">
        <v>105724683.83064936</v>
      </c>
      <c r="H30" s="38">
        <v>105724683.83064936</v>
      </c>
      <c r="I30" s="38">
        <v>20000000</v>
      </c>
      <c r="J30" s="39">
        <v>0.31879999999999997</v>
      </c>
      <c r="K30" s="39">
        <v>0.96030000000000004</v>
      </c>
      <c r="L30" s="38">
        <f t="shared" si="3"/>
        <v>1352324.4308778362</v>
      </c>
      <c r="M30" s="38">
        <f t="shared" si="4"/>
        <v>529110.29205211019</v>
      </c>
      <c r="N30" s="38">
        <f t="shared" si="5"/>
        <v>823214.138825726</v>
      </c>
      <c r="O30" s="38">
        <v>0</v>
      </c>
      <c r="P30" s="38">
        <v>0</v>
      </c>
      <c r="Q30" s="38">
        <v>78100</v>
      </c>
    </row>
    <row r="31" spans="2:18" x14ac:dyDescent="0.25">
      <c r="B31" s="29"/>
      <c r="C31" s="41" t="s">
        <v>108</v>
      </c>
      <c r="D31" s="30">
        <v>2028</v>
      </c>
      <c r="E31" s="30" t="s">
        <v>48</v>
      </c>
      <c r="F31" s="38">
        <v>141333333</v>
      </c>
      <c r="G31" s="38">
        <v>98323955.96250391</v>
      </c>
      <c r="H31" s="38">
        <v>98323955.96250391</v>
      </c>
      <c r="I31" s="38">
        <v>20000000</v>
      </c>
      <c r="J31" s="39">
        <v>0.31879999999999997</v>
      </c>
      <c r="K31" s="39">
        <v>0.96030000000000004</v>
      </c>
      <c r="L31" s="38">
        <f t="shared" si="3"/>
        <v>1257661.7207163877</v>
      </c>
      <c r="M31" s="38">
        <f t="shared" si="4"/>
        <v>505516.77160846244</v>
      </c>
      <c r="N31" s="38">
        <f t="shared" si="5"/>
        <v>752144.94910792529</v>
      </c>
      <c r="O31" s="38">
        <v>0</v>
      </c>
      <c r="P31" s="38">
        <v>0</v>
      </c>
      <c r="Q31" s="38">
        <v>78100</v>
      </c>
    </row>
    <row r="32" spans="2:18" x14ac:dyDescent="0.25">
      <c r="B32" s="29"/>
      <c r="C32" s="41" t="s">
        <v>109</v>
      </c>
      <c r="D32" s="30">
        <v>2029</v>
      </c>
      <c r="E32" s="30" t="s">
        <v>49</v>
      </c>
      <c r="F32" s="38">
        <v>141333333</v>
      </c>
      <c r="G32" s="38">
        <v>91441279.045128644</v>
      </c>
      <c r="H32" s="38">
        <v>91441279.045128644</v>
      </c>
      <c r="I32" s="38">
        <v>20000000</v>
      </c>
      <c r="J32" s="39">
        <v>0.31879999999999997</v>
      </c>
      <c r="K32" s="39">
        <v>0.96030000000000004</v>
      </c>
      <c r="L32" s="38">
        <f t="shared" si="3"/>
        <v>1169625.4002662406</v>
      </c>
      <c r="M32" s="38">
        <f t="shared" si="4"/>
        <v>483574.7975958701</v>
      </c>
      <c r="N32" s="38">
        <f t="shared" si="5"/>
        <v>686050.60267037048</v>
      </c>
      <c r="O32" s="38">
        <v>0</v>
      </c>
      <c r="P32" s="38">
        <v>0</v>
      </c>
      <c r="Q32" s="38">
        <v>78100</v>
      </c>
    </row>
    <row r="33" spans="2:17" x14ac:dyDescent="0.25">
      <c r="B33" s="29"/>
      <c r="C33" s="33" t="s">
        <v>110</v>
      </c>
      <c r="D33" s="30">
        <v>2030</v>
      </c>
      <c r="E33" s="30" t="s">
        <v>50</v>
      </c>
      <c r="F33" s="38">
        <v>141333333</v>
      </c>
      <c r="G33" s="38">
        <v>85040389.511969641</v>
      </c>
      <c r="H33" s="38">
        <v>85040389.511969641</v>
      </c>
      <c r="I33" s="38">
        <v>20000000</v>
      </c>
      <c r="J33" s="39">
        <v>0.31879999999999997</v>
      </c>
      <c r="K33" s="39">
        <v>0.96030000000000004</v>
      </c>
      <c r="L33" s="38">
        <f t="shared" si="3"/>
        <v>1087751.6222476037</v>
      </c>
      <c r="M33" s="38">
        <f t="shared" si="4"/>
        <v>463168.76176415919</v>
      </c>
      <c r="N33" s="38">
        <f t="shared" si="5"/>
        <v>624582.86048344453</v>
      </c>
      <c r="O33" s="38">
        <v>0</v>
      </c>
      <c r="P33" s="38">
        <v>0</v>
      </c>
      <c r="Q33" s="38">
        <v>78100</v>
      </c>
    </row>
    <row r="34" spans="2:17" x14ac:dyDescent="0.25">
      <c r="B34" s="29"/>
      <c r="C34" s="33" t="s">
        <v>111</v>
      </c>
      <c r="D34" s="30">
        <v>2031</v>
      </c>
      <c r="E34" s="30" t="s">
        <v>51</v>
      </c>
      <c r="F34" s="38">
        <v>141333333</v>
      </c>
      <c r="G34" s="38">
        <v>79087562.246131763</v>
      </c>
      <c r="H34" s="38">
        <v>79087562.246131763</v>
      </c>
      <c r="I34" s="38">
        <v>20000000</v>
      </c>
      <c r="J34" s="39">
        <v>0.31879999999999997</v>
      </c>
      <c r="K34" s="39">
        <v>0.96030000000000004</v>
      </c>
      <c r="L34" s="38">
        <f t="shared" si="3"/>
        <v>1011609.0086902714</v>
      </c>
      <c r="M34" s="38">
        <f t="shared" si="4"/>
        <v>444191.14844066801</v>
      </c>
      <c r="N34" s="38">
        <f t="shared" si="5"/>
        <v>567417.8602496034</v>
      </c>
      <c r="O34" s="38">
        <v>0</v>
      </c>
      <c r="P34" s="38">
        <v>0</v>
      </c>
      <c r="Q34" s="38">
        <v>78100</v>
      </c>
    </row>
    <row r="35" spans="2:17" x14ac:dyDescent="0.25">
      <c r="B35" s="29"/>
      <c r="C35" s="33" t="s">
        <v>112</v>
      </c>
      <c r="D35" s="30">
        <v>2032</v>
      </c>
      <c r="E35" s="30" t="s">
        <v>52</v>
      </c>
      <c r="F35" s="38">
        <v>141333333</v>
      </c>
      <c r="G35" s="38">
        <v>73551432.888902545</v>
      </c>
      <c r="H35" s="38">
        <v>73551432.888902545</v>
      </c>
      <c r="I35" s="38">
        <v>73551432.888902545</v>
      </c>
      <c r="J35" s="39">
        <v>0.31879999999999997</v>
      </c>
      <c r="K35" s="39">
        <v>0.96030000000000004</v>
      </c>
      <c r="L35" s="38">
        <f t="shared" si="3"/>
        <v>940796.37808195257</v>
      </c>
      <c r="M35" s="38">
        <f t="shared" si="4"/>
        <v>940796.37808195257</v>
      </c>
      <c r="N35" s="38">
        <v>0</v>
      </c>
      <c r="O35" s="38">
        <v>0</v>
      </c>
      <c r="P35" s="38">
        <v>0</v>
      </c>
      <c r="Q35" s="38">
        <v>78100</v>
      </c>
    </row>
    <row r="36" spans="2:17" x14ac:dyDescent="0.25">
      <c r="B36" s="29"/>
      <c r="C36" s="33" t="s">
        <v>113</v>
      </c>
      <c r="D36" s="30">
        <v>2033</v>
      </c>
      <c r="E36" s="30" t="s">
        <v>53</v>
      </c>
      <c r="F36" s="38">
        <v>141333333</v>
      </c>
      <c r="G36" s="38">
        <v>68402832.586679369</v>
      </c>
      <c r="H36" s="38">
        <v>68402832.586679369</v>
      </c>
      <c r="I36" s="38">
        <v>68402832.586679369</v>
      </c>
      <c r="J36" s="39">
        <v>0.31879999999999997</v>
      </c>
      <c r="K36" s="39">
        <v>0.96030000000000004</v>
      </c>
      <c r="L36" s="38">
        <f t="shared" si="3"/>
        <v>874940.63161621592</v>
      </c>
      <c r="M36" s="38">
        <f t="shared" si="4"/>
        <v>874940.63161621592</v>
      </c>
      <c r="N36" s="38">
        <v>0</v>
      </c>
      <c r="O36" s="38">
        <v>0</v>
      </c>
      <c r="P36" s="38">
        <v>0</v>
      </c>
      <c r="Q36" s="38">
        <v>78100</v>
      </c>
    </row>
    <row r="37" spans="2:17" x14ac:dyDescent="0.25">
      <c r="B37" s="29"/>
      <c r="C37" s="33" t="s">
        <v>114</v>
      </c>
      <c r="D37" s="30">
        <v>2034</v>
      </c>
      <c r="E37" s="30" t="s">
        <v>54</v>
      </c>
      <c r="F37" s="38">
        <v>141333333</v>
      </c>
      <c r="G37" s="38">
        <v>63614634.305611819</v>
      </c>
      <c r="H37" s="38">
        <v>63614634.305611819</v>
      </c>
      <c r="I37" s="38">
        <v>63614634.305611819</v>
      </c>
      <c r="J37" s="39">
        <v>0.31879999999999997</v>
      </c>
      <c r="K37" s="39">
        <v>0.96030000000000004</v>
      </c>
      <c r="L37" s="38">
        <f t="shared" si="3"/>
        <v>813694.78740308096</v>
      </c>
      <c r="M37" s="38">
        <f t="shared" si="4"/>
        <v>813694.78740308085</v>
      </c>
      <c r="N37" s="38">
        <v>0</v>
      </c>
      <c r="O37" s="38">
        <v>0</v>
      </c>
      <c r="P37" s="38">
        <v>0</v>
      </c>
      <c r="Q37" s="38">
        <v>78100</v>
      </c>
    </row>
    <row r="38" spans="2:17" x14ac:dyDescent="0.25">
      <c r="B38" s="29"/>
      <c r="C38" s="30" t="s">
        <v>115</v>
      </c>
      <c r="D38" s="30">
        <v>2035</v>
      </c>
      <c r="E38" s="30" t="s">
        <v>55</v>
      </c>
      <c r="F38" s="38">
        <v>141333333</v>
      </c>
      <c r="G38" s="38">
        <v>59161609.904218994</v>
      </c>
      <c r="H38" s="38">
        <v>59161609.904218994</v>
      </c>
      <c r="I38" s="38">
        <v>59161609.904218994</v>
      </c>
      <c r="J38" s="39">
        <v>0.31879999999999997</v>
      </c>
      <c r="K38" s="39">
        <v>0.96030000000000004</v>
      </c>
      <c r="L38" s="38">
        <f t="shared" si="3"/>
        <v>756736.15228486515</v>
      </c>
      <c r="M38" s="38">
        <f t="shared" si="4"/>
        <v>756736.15228486503</v>
      </c>
      <c r="N38" s="38">
        <v>0</v>
      </c>
      <c r="O38" s="38">
        <v>0</v>
      </c>
      <c r="P38" s="38">
        <v>0</v>
      </c>
      <c r="Q38" s="38">
        <v>0</v>
      </c>
    </row>
    <row r="39" spans="2:17" x14ac:dyDescent="0.25">
      <c r="B39" s="29"/>
      <c r="C39" s="30" t="s">
        <v>116</v>
      </c>
      <c r="D39" s="30">
        <v>2036</v>
      </c>
      <c r="E39" s="30" t="s">
        <v>56</v>
      </c>
      <c r="F39" s="38">
        <v>141333333</v>
      </c>
      <c r="G39" s="38">
        <v>55020297.210923664</v>
      </c>
      <c r="H39" s="38">
        <v>55020297.210923664</v>
      </c>
      <c r="I39" s="38">
        <v>55020297.210923664</v>
      </c>
      <c r="J39" s="39">
        <v>0.31879999999999997</v>
      </c>
      <c r="K39" s="39">
        <v>0.96030000000000004</v>
      </c>
      <c r="L39" s="38">
        <f t="shared" si="3"/>
        <v>703764.62162492471</v>
      </c>
      <c r="M39" s="38">
        <f t="shared" si="4"/>
        <v>703764.62162492459</v>
      </c>
      <c r="N39" s="38">
        <v>0</v>
      </c>
      <c r="O39" s="38">
        <v>0</v>
      </c>
      <c r="P39" s="38">
        <v>0</v>
      </c>
      <c r="Q39" s="38">
        <v>0</v>
      </c>
    </row>
    <row r="40" spans="2:17" x14ac:dyDescent="0.25">
      <c r="B40" s="29"/>
      <c r="C40" s="30"/>
      <c r="D40" s="30">
        <v>2037</v>
      </c>
      <c r="E40" s="30" t="s">
        <v>57</v>
      </c>
      <c r="F40" s="38"/>
      <c r="G40" s="38"/>
      <c r="H40" s="38"/>
      <c r="I40" s="38"/>
      <c r="J40" s="39"/>
      <c r="K40" s="39"/>
      <c r="L40" s="38"/>
      <c r="M40" s="38"/>
      <c r="N40" s="38"/>
      <c r="O40" s="38"/>
      <c r="P40" s="38"/>
      <c r="Q40" s="38"/>
    </row>
    <row r="41" spans="2:17" x14ac:dyDescent="0.25">
      <c r="B41" s="29"/>
      <c r="C41" s="30"/>
      <c r="D41" s="30">
        <v>2038</v>
      </c>
      <c r="E41" s="30" t="s">
        <v>58</v>
      </c>
      <c r="F41" s="38"/>
      <c r="G41" s="38"/>
      <c r="H41" s="38"/>
      <c r="I41" s="38"/>
      <c r="J41" s="39"/>
      <c r="K41" s="39"/>
      <c r="L41" s="38"/>
      <c r="M41" s="38"/>
      <c r="N41" s="38"/>
      <c r="O41" s="38"/>
      <c r="P41" s="38"/>
      <c r="Q41" s="38"/>
    </row>
    <row r="42" spans="2:17" x14ac:dyDescent="0.25">
      <c r="B42" s="29"/>
      <c r="C42" s="30"/>
      <c r="D42" s="30">
        <v>2039</v>
      </c>
      <c r="E42" s="30" t="s">
        <v>59</v>
      </c>
      <c r="F42" s="38"/>
      <c r="G42" s="38"/>
      <c r="H42" s="38"/>
      <c r="I42" s="38"/>
      <c r="J42" s="39"/>
      <c r="K42" s="39"/>
      <c r="L42" s="38"/>
      <c r="M42" s="38"/>
      <c r="N42" s="38"/>
      <c r="O42" s="38"/>
      <c r="P42" s="38"/>
      <c r="Q42" s="38"/>
    </row>
    <row r="43" spans="2:17" x14ac:dyDescent="0.25">
      <c r="B43" s="29"/>
      <c r="C43" s="30"/>
      <c r="D43" s="30">
        <v>2040</v>
      </c>
      <c r="E43" s="30" t="s">
        <v>60</v>
      </c>
      <c r="F43" s="38"/>
      <c r="G43" s="38"/>
      <c r="H43" s="38"/>
      <c r="I43" s="38"/>
      <c r="J43" s="39"/>
      <c r="K43" s="39"/>
      <c r="L43" s="38"/>
      <c r="M43" s="38"/>
      <c r="N43" s="38"/>
      <c r="O43" s="38"/>
      <c r="P43" s="38"/>
      <c r="Q43" s="38"/>
    </row>
    <row r="44" spans="2:17" x14ac:dyDescent="0.25">
      <c r="B44" s="29"/>
      <c r="C44" s="30"/>
      <c r="D44" s="30">
        <v>2041</v>
      </c>
      <c r="E44" s="30" t="s">
        <v>61</v>
      </c>
      <c r="F44" s="38"/>
      <c r="G44" s="38"/>
      <c r="H44" s="38"/>
      <c r="I44" s="38"/>
      <c r="J44" s="39"/>
      <c r="K44" s="39"/>
      <c r="L44" s="38"/>
      <c r="M44" s="38"/>
      <c r="N44" s="38"/>
      <c r="O44" s="38"/>
      <c r="P44" s="38"/>
      <c r="Q44" s="38"/>
    </row>
    <row r="45" spans="2:17" x14ac:dyDescent="0.25">
      <c r="B45" s="29"/>
      <c r="C45" s="30"/>
      <c r="D45" s="30">
        <v>2042</v>
      </c>
      <c r="E45" s="30" t="s">
        <v>62</v>
      </c>
      <c r="F45" s="38"/>
      <c r="G45" s="38"/>
      <c r="H45" s="38"/>
      <c r="I45" s="38"/>
      <c r="J45" s="39"/>
      <c r="K45" s="39"/>
      <c r="L45" s="38"/>
      <c r="M45" s="38"/>
      <c r="N45" s="38"/>
      <c r="O45" s="38"/>
      <c r="P45" s="38"/>
      <c r="Q45" s="38"/>
    </row>
    <row r="46" spans="2:17" x14ac:dyDescent="0.25">
      <c r="B46" s="29"/>
      <c r="C46" s="30"/>
      <c r="D46" s="30">
        <v>2043</v>
      </c>
      <c r="E46" s="30" t="s">
        <v>63</v>
      </c>
      <c r="F46" s="38"/>
      <c r="G46" s="38"/>
      <c r="H46" s="38"/>
      <c r="I46" s="38"/>
      <c r="J46" s="39"/>
      <c r="K46" s="39"/>
      <c r="L46" s="38"/>
      <c r="M46" s="38"/>
      <c r="N46" s="38"/>
      <c r="O46" s="38"/>
      <c r="P46" s="38"/>
      <c r="Q46" s="38"/>
    </row>
    <row r="47" spans="2:17" x14ac:dyDescent="0.25">
      <c r="B47" s="29"/>
      <c r="C47" s="30"/>
      <c r="D47" s="30">
        <v>2044</v>
      </c>
      <c r="E47" s="30" t="s">
        <v>64</v>
      </c>
      <c r="F47" s="38"/>
      <c r="G47" s="38"/>
      <c r="H47" s="38"/>
      <c r="I47" s="38"/>
      <c r="J47" s="39"/>
      <c r="K47" s="39"/>
      <c r="L47" s="38"/>
      <c r="M47" s="38"/>
      <c r="N47" s="38"/>
      <c r="O47" s="38"/>
      <c r="P47" s="38"/>
      <c r="Q47" s="38"/>
    </row>
    <row r="48" spans="2:17" x14ac:dyDescent="0.25">
      <c r="B48" s="29"/>
      <c r="C48" s="30"/>
      <c r="D48" s="30">
        <v>2045</v>
      </c>
      <c r="E48" s="30" t="s">
        <v>65</v>
      </c>
      <c r="F48" s="38"/>
      <c r="G48" s="38"/>
      <c r="H48" s="38"/>
      <c r="I48" s="38"/>
      <c r="J48" s="39"/>
      <c r="K48" s="39"/>
      <c r="L48" s="38"/>
      <c r="M48" s="38"/>
      <c r="N48" s="38"/>
      <c r="O48" s="38"/>
      <c r="P48" s="38"/>
      <c r="Q48" s="38"/>
    </row>
    <row r="49" spans="2:17" x14ac:dyDescent="0.25">
      <c r="B49" s="29"/>
      <c r="C49" s="30"/>
      <c r="D49" s="30">
        <v>2046</v>
      </c>
      <c r="E49" s="30" t="s">
        <v>66</v>
      </c>
      <c r="F49" s="38"/>
      <c r="G49" s="38"/>
      <c r="H49" s="38"/>
      <c r="I49" s="38"/>
      <c r="J49" s="39"/>
      <c r="K49" s="39"/>
      <c r="L49" s="38"/>
      <c r="M49" s="38"/>
      <c r="N49" s="38"/>
      <c r="O49" s="38"/>
      <c r="P49" s="38"/>
      <c r="Q49" s="38"/>
    </row>
    <row r="50" spans="2:17" x14ac:dyDescent="0.25">
      <c r="B50" s="29"/>
      <c r="C50" s="30"/>
      <c r="D50" s="30">
        <v>2047</v>
      </c>
      <c r="E50" s="30" t="s">
        <v>67</v>
      </c>
      <c r="F50" s="38"/>
      <c r="G50" s="38"/>
      <c r="H50" s="38"/>
      <c r="I50" s="38"/>
      <c r="J50" s="39"/>
      <c r="K50" s="39"/>
      <c r="L50" s="38"/>
      <c r="M50" s="38"/>
      <c r="N50" s="38"/>
      <c r="O50" s="38"/>
      <c r="P50" s="38"/>
      <c r="Q50" s="38"/>
    </row>
    <row r="51" spans="2:17" x14ac:dyDescent="0.25">
      <c r="B51" s="29"/>
      <c r="C51" s="30"/>
      <c r="D51" s="30">
        <v>2048</v>
      </c>
      <c r="E51" s="30" t="s">
        <v>68</v>
      </c>
      <c r="F51" s="38"/>
      <c r="G51" s="38"/>
      <c r="H51" s="38"/>
      <c r="I51" s="38"/>
      <c r="J51" s="39"/>
      <c r="K51" s="39"/>
      <c r="L51" s="38"/>
      <c r="M51" s="38"/>
      <c r="N51" s="38"/>
      <c r="O51" s="38"/>
      <c r="P51" s="38"/>
      <c r="Q51" s="38"/>
    </row>
    <row r="52" spans="2:17" x14ac:dyDescent="0.25">
      <c r="B52" s="29"/>
      <c r="C52" s="30"/>
      <c r="D52" s="30">
        <v>2049</v>
      </c>
      <c r="E52" s="30" t="s">
        <v>69</v>
      </c>
      <c r="F52" s="38"/>
      <c r="G52" s="38"/>
      <c r="H52" s="38"/>
      <c r="I52" s="38"/>
      <c r="J52" s="39"/>
      <c r="K52" s="39"/>
      <c r="L52" s="38"/>
      <c r="M52" s="38"/>
      <c r="N52" s="38"/>
      <c r="O52" s="38"/>
      <c r="P52" s="38"/>
      <c r="Q52" s="38"/>
    </row>
    <row r="53" spans="2:17" x14ac:dyDescent="0.25">
      <c r="B53" s="29"/>
      <c r="C53" s="30"/>
      <c r="D53" s="30">
        <v>2050</v>
      </c>
      <c r="E53" s="30" t="s">
        <v>70</v>
      </c>
      <c r="F53" s="38"/>
      <c r="G53" s="38"/>
      <c r="H53" s="38"/>
      <c r="I53" s="38"/>
      <c r="J53" s="39"/>
      <c r="K53" s="39"/>
      <c r="L53" s="38"/>
      <c r="M53" s="38"/>
      <c r="N53" s="38"/>
      <c r="O53" s="38"/>
      <c r="P53" s="38"/>
      <c r="Q53" s="38"/>
    </row>
    <row r="54" spans="2:17" x14ac:dyDescent="0.25">
      <c r="B54" s="29"/>
      <c r="C54" s="30"/>
      <c r="D54" s="30">
        <v>2051</v>
      </c>
      <c r="E54" s="30" t="s">
        <v>71</v>
      </c>
      <c r="F54" s="38"/>
      <c r="G54" s="38"/>
      <c r="H54" s="38"/>
      <c r="I54" s="38"/>
      <c r="J54" s="39"/>
      <c r="K54" s="39"/>
      <c r="L54" s="38"/>
      <c r="M54" s="38"/>
      <c r="N54" s="38"/>
      <c r="O54" s="38"/>
      <c r="P54" s="38"/>
      <c r="Q54" s="38"/>
    </row>
    <row r="55" spans="2:17" x14ac:dyDescent="0.25">
      <c r="B55" s="29"/>
      <c r="C55" s="30"/>
      <c r="D55" s="30">
        <v>2052</v>
      </c>
      <c r="E55" s="30" t="s">
        <v>72</v>
      </c>
      <c r="F55" s="38"/>
      <c r="G55" s="38"/>
      <c r="H55" s="38"/>
      <c r="I55" s="38"/>
      <c r="J55" s="39"/>
      <c r="K55" s="39"/>
      <c r="L55" s="38"/>
      <c r="M55" s="38"/>
      <c r="N55" s="38"/>
      <c r="O55" s="38"/>
      <c r="P55" s="38"/>
      <c r="Q55" s="38"/>
    </row>
    <row r="56" spans="2:17" x14ac:dyDescent="0.25">
      <c r="B56" s="29"/>
      <c r="C56" s="30"/>
      <c r="D56" s="30">
        <v>2053</v>
      </c>
      <c r="E56" s="30" t="s">
        <v>73</v>
      </c>
      <c r="F56" s="38"/>
      <c r="G56" s="38"/>
      <c r="H56" s="38"/>
      <c r="I56" s="38"/>
      <c r="J56" s="39"/>
      <c r="K56" s="39"/>
      <c r="L56" s="38"/>
      <c r="M56" s="38"/>
      <c r="N56" s="38"/>
      <c r="O56" s="38"/>
      <c r="P56" s="38"/>
      <c r="Q56" s="38"/>
    </row>
    <row r="57" spans="2:17" x14ac:dyDescent="0.25">
      <c r="B57" s="29"/>
      <c r="C57" s="30"/>
      <c r="D57" s="30">
        <v>2054</v>
      </c>
      <c r="E57" s="30" t="s">
        <v>74</v>
      </c>
      <c r="F57" s="38"/>
      <c r="G57" s="38"/>
      <c r="H57" s="38"/>
      <c r="I57" s="38"/>
      <c r="J57" s="39"/>
      <c r="K57" s="39"/>
      <c r="L57" s="38"/>
      <c r="M57" s="38"/>
      <c r="N57" s="38"/>
      <c r="O57" s="38"/>
      <c r="P57" s="38"/>
      <c r="Q57" s="38"/>
    </row>
    <row r="58" spans="2:17" x14ac:dyDescent="0.25">
      <c r="B58" s="29"/>
      <c r="C58" s="30"/>
      <c r="D58" s="30">
        <v>2055</v>
      </c>
      <c r="E58" s="30" t="s">
        <v>75</v>
      </c>
      <c r="F58" s="38"/>
      <c r="G58" s="38"/>
      <c r="H58" s="38"/>
      <c r="I58" s="38"/>
      <c r="J58" s="39"/>
      <c r="K58" s="39"/>
      <c r="L58" s="38"/>
      <c r="M58" s="38"/>
      <c r="N58" s="38"/>
      <c r="O58" s="38"/>
      <c r="P58" s="38"/>
      <c r="Q58" s="38"/>
    </row>
    <row r="59" spans="2:17" x14ac:dyDescent="0.25">
      <c r="B59" s="42"/>
      <c r="C59" s="4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5">
      <c r="D60" s="3"/>
      <c r="F60" s="44">
        <f>MAX(F16:F58)</f>
        <v>141333333</v>
      </c>
      <c r="G60" s="29"/>
      <c r="H60" s="29"/>
      <c r="I60" s="29"/>
      <c r="J60" s="29"/>
      <c r="K60" s="29"/>
      <c r="L60" s="29"/>
      <c r="M60" s="29"/>
      <c r="N60" s="44">
        <f>SUM(N16:N58)</f>
        <v>8254083.5751138488</v>
      </c>
      <c r="O60" s="44">
        <f>SUM(O16:O58)</f>
        <v>1518753.2091986213</v>
      </c>
      <c r="P60" s="44">
        <f>SUM(P16:P58)</f>
        <v>0</v>
      </c>
      <c r="Q60" s="44">
        <f>SUM(Q16:Q58)</f>
        <v>1015300</v>
      </c>
    </row>
    <row r="61" spans="2:17" s="3" customFormat="1" x14ac:dyDescent="0.25">
      <c r="D61" s="2"/>
      <c r="E61" s="45" t="s">
        <v>76</v>
      </c>
      <c r="F61" s="18" t="s">
        <v>77</v>
      </c>
      <c r="G61" s="30"/>
      <c r="H61" s="30"/>
      <c r="I61" s="30"/>
      <c r="J61" s="30"/>
      <c r="K61" s="30"/>
      <c r="L61" s="30"/>
      <c r="M61" s="30"/>
      <c r="N61" s="30" t="s">
        <v>78</v>
      </c>
      <c r="O61" s="30" t="s">
        <v>78</v>
      </c>
      <c r="P61" s="30" t="s">
        <v>78</v>
      </c>
      <c r="Q61" s="30" t="s">
        <v>78</v>
      </c>
    </row>
    <row r="62" spans="2:17" x14ac:dyDescent="0.25">
      <c r="F62" s="42"/>
    </row>
    <row r="63" spans="2:17" x14ac:dyDescent="0.25">
      <c r="B63" s="21" t="s">
        <v>79</v>
      </c>
      <c r="C63" s="2"/>
      <c r="E63" s="43"/>
    </row>
    <row r="64" spans="2:17" x14ac:dyDescent="0.25">
      <c r="C64" s="21" t="s">
        <v>80</v>
      </c>
    </row>
    <row r="65" spans="2:19" x14ac:dyDescent="0.25">
      <c r="C65" s="2"/>
    </row>
    <row r="66" spans="2:19" x14ac:dyDescent="0.25">
      <c r="B66" s="42" t="s">
        <v>81</v>
      </c>
      <c r="C66" s="2"/>
      <c r="D66" s="3"/>
      <c r="P66" s="42"/>
      <c r="Q66" s="42"/>
    </row>
    <row r="67" spans="2:19" x14ac:dyDescent="0.25">
      <c r="B67" s="42"/>
      <c r="C67" s="2"/>
      <c r="D67" s="46" t="s">
        <v>82</v>
      </c>
      <c r="E67" s="47" t="s">
        <v>83</v>
      </c>
      <c r="F67" s="48"/>
      <c r="G67" s="16"/>
      <c r="H67" s="16"/>
      <c r="I67" s="49"/>
      <c r="N67" s="50" t="s">
        <v>84</v>
      </c>
      <c r="O67" s="51"/>
      <c r="P67" s="42"/>
      <c r="Q67" s="42"/>
    </row>
    <row r="68" spans="2:19" x14ac:dyDescent="0.25">
      <c r="C68" s="2"/>
      <c r="D68" s="52" t="s">
        <v>85</v>
      </c>
      <c r="E68" s="47" t="s">
        <v>86</v>
      </c>
      <c r="F68" s="48"/>
      <c r="G68" s="53"/>
      <c r="H68" s="16"/>
      <c r="I68" s="49"/>
      <c r="N68" s="54" t="s">
        <v>87</v>
      </c>
      <c r="O68" s="55"/>
    </row>
    <row r="69" spans="2:19" x14ac:dyDescent="0.25">
      <c r="B69" s="42"/>
      <c r="C69" s="2"/>
      <c r="D69" s="46" t="s">
        <v>88</v>
      </c>
      <c r="E69" s="47" t="s">
        <v>89</v>
      </c>
      <c r="G69" s="16"/>
      <c r="H69" s="16"/>
      <c r="I69" s="49"/>
      <c r="N69" s="56" t="s">
        <v>90</v>
      </c>
    </row>
    <row r="70" spans="2:19" x14ac:dyDescent="0.25">
      <c r="C70" s="2"/>
      <c r="D70" s="46" t="s">
        <v>91</v>
      </c>
      <c r="E70" s="57" t="s">
        <v>92</v>
      </c>
      <c r="G70" s="16"/>
      <c r="H70" s="16"/>
      <c r="I70" s="49"/>
      <c r="N70" s="56" t="s">
        <v>93</v>
      </c>
    </row>
    <row r="71" spans="2:19" x14ac:dyDescent="0.25">
      <c r="C71" s="2"/>
      <c r="E71" s="58"/>
      <c r="F71" s="42"/>
      <c r="G71" s="42"/>
      <c r="H71" s="42"/>
      <c r="N71" s="21" t="s">
        <v>94</v>
      </c>
    </row>
    <row r="72" spans="2:19" x14ac:dyDescent="0.25">
      <c r="C72" s="2"/>
      <c r="E72" s="58"/>
      <c r="F72" s="42"/>
      <c r="G72" s="42"/>
      <c r="H72" s="42"/>
    </row>
    <row r="73" spans="2:19" x14ac:dyDescent="0.25">
      <c r="C73" s="2"/>
      <c r="E73" s="58"/>
      <c r="F73" s="42"/>
      <c r="G73" s="42"/>
      <c r="H73" s="42"/>
      <c r="S73" s="45" t="s">
        <v>95</v>
      </c>
    </row>
    <row r="74" spans="2:19" x14ac:dyDescent="0.25">
      <c r="C74" s="2"/>
      <c r="E74" s="58"/>
      <c r="F74" s="42"/>
      <c r="G74" s="42"/>
      <c r="H74" s="42"/>
    </row>
    <row r="75" spans="2:19" x14ac:dyDescent="0.25">
      <c r="C75" s="2"/>
      <c r="E75" s="58"/>
      <c r="F75" s="42"/>
      <c r="G75" s="42"/>
      <c r="H75" s="42"/>
    </row>
    <row r="77" spans="2:19" x14ac:dyDescent="0.25">
      <c r="C77"/>
    </row>
    <row r="78" spans="2:19" x14ac:dyDescent="0.25">
      <c r="C78"/>
    </row>
    <row r="79" spans="2:19" x14ac:dyDescent="0.25">
      <c r="C79"/>
    </row>
    <row r="80" spans="2:19" x14ac:dyDescent="0.25">
      <c r="C80"/>
    </row>
    <row r="81" spans="3:3" x14ac:dyDescent="0.25">
      <c r="C81"/>
    </row>
    <row r="82" spans="3:3" x14ac:dyDescent="0.25">
      <c r="C82"/>
    </row>
  </sheetData>
  <mergeCells count="1">
    <mergeCell ref="H7:I7"/>
  </mergeCells>
  <hyperlinks>
    <hyperlink ref="E70" r:id="rId1" xr:uid="{FD402854-ED6F-49CE-801C-55BD4FD74F2A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 Smith</cp:lastModifiedBy>
  <dcterms:created xsi:type="dcterms:W3CDTF">2022-08-14T18:47:27Z</dcterms:created>
  <dcterms:modified xsi:type="dcterms:W3CDTF">2022-08-31T19:59:00Z</dcterms:modified>
</cp:coreProperties>
</file>