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403 - Jayton-Girard ISD - Texas Solar Nova 1/"/>
    </mc:Choice>
  </mc:AlternateContent>
  <xr:revisionPtr revIDLastSave="0" documentId="13_ncr:1_{85436724-77CF-C446-AF98-BDCBDB3F4A66}" xr6:coauthVersionLast="47" xr6:coauthVersionMax="47" xr10:uidLastSave="{00000000-0000-0000-0000-000000000000}"/>
  <bookViews>
    <workbookView xWindow="0" yWindow="460" windowWidth="39820" windowHeight="267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1" l="1"/>
  <c r="L41" i="1"/>
  <c r="N41" i="1" s="1"/>
  <c r="M40" i="1"/>
  <c r="L40" i="1"/>
  <c r="N40" i="1" s="1"/>
  <c r="I41" i="1"/>
  <c r="I40" i="1"/>
  <c r="I39" i="1"/>
  <c r="I38" i="1"/>
  <c r="I37" i="1"/>
  <c r="L25" i="1"/>
  <c r="M25" i="1"/>
  <c r="L26" i="1"/>
  <c r="N26" i="1" s="1"/>
  <c r="M26" i="1"/>
  <c r="L27" i="1"/>
  <c r="N27" i="1" s="1"/>
  <c r="M27" i="1"/>
  <c r="L28" i="1"/>
  <c r="N28" i="1" s="1"/>
  <c r="M28" i="1"/>
  <c r="L29" i="1"/>
  <c r="M29" i="1"/>
  <c r="N29" i="1"/>
  <c r="L30" i="1"/>
  <c r="M30" i="1"/>
  <c r="N30" i="1"/>
  <c r="L31" i="1"/>
  <c r="M31" i="1"/>
  <c r="L32" i="1"/>
  <c r="N32" i="1" s="1"/>
  <c r="M32" i="1"/>
  <c r="L33" i="1"/>
  <c r="N33" i="1" s="1"/>
  <c r="M33" i="1"/>
  <c r="L34" i="1"/>
  <c r="M34" i="1"/>
  <c r="N34" i="1"/>
  <c r="L35" i="1"/>
  <c r="M35" i="1"/>
  <c r="L36" i="1"/>
  <c r="M36" i="1"/>
  <c r="L37" i="1"/>
  <c r="M37" i="1"/>
  <c r="N37" i="1" s="1"/>
  <c r="L38" i="1"/>
  <c r="N38" i="1" s="1"/>
  <c r="M38" i="1"/>
  <c r="L39" i="1"/>
  <c r="M39" i="1"/>
  <c r="L24" i="1"/>
  <c r="M24" i="1"/>
  <c r="N24" i="1" s="1"/>
  <c r="Q60" i="1"/>
  <c r="P60" i="1"/>
  <c r="O60" i="1"/>
  <c r="F60" i="1"/>
  <c r="N25" i="1" l="1"/>
  <c r="N36" i="1"/>
  <c r="N31" i="1"/>
  <c r="N39" i="1"/>
  <c r="N35"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<sst xmlns="http://schemas.openxmlformats.org/spreadsheetml/2006/main" count="141" uniqueCount="137">
  <si>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</si>
  <si>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</si>
  <si>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</si>
  <si>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</si>
  <si>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</si>
  <si>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</si>
  <si>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</si>
  <si>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</si>
  <si>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</si>
  <si>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</si>
  <si>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</si>
  <si>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</si>
  <si>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</si>
  <si>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</si>
  <si>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</si>
  <si>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</si>
  <si>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</si>
  <si>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</si>
  <si>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</si>
  <si>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</si>
  <si>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</si>
  <si>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</si>
  <si>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</si>
  <si>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</si>
  <si>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</si>
  <si>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</si>
  <si>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</si>
  <si>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</si>
  <si>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</si>
  <si>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</si>
  <si>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</si>
  <si>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</si>
  <si>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</si>
  <si>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</si>
  <si>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</si>
  <si>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</si>
  <si>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</si>
  <si>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</si>
  <si>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</si>
  <si>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</si>
  <si>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</si>
  <si>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</si>
  <si>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</si>
  <si>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</si>
  <si>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</si>
  <si>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</si>
  <si>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</si>
  <si>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</si>
  <si>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</si>
  <si>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</si>
  <si>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</si>
  <si>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</si>
  <si>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</si>
  <si>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</si>
  <si>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</si>
  <si>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</si>
  <si>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</si>
  <si>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</si>
  <si>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</si>
  <si>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</si>
  <si>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</si>
  <si>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</si>
  <si>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</si>
  <si>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</si>
  <si>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</si>
  <si>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</si>
  <si>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</si>
  <si>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</si>
  <si>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</si>
  <si>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</si>
  <si>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</si>
  <si>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</si>
  <si>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</si>
  <si>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</si>
  <si>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</si>
  <si>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</si>
  <si>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</si>
  <si>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</si>
  <si>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</si>
  <si>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</si>
  <si>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</si>
  <si>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</si>
  <si>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</si>
  <si>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</si>
  <si>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</si>
  <si>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</si>
  <si>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</si>
  <si>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</si>
  <si>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</si>
  <si>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</si>
  <si>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</si>
  <si>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</si>
  <si>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</si>
  <si>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</si>
  <si>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</si>
  <si>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</si>
  <si>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</si>
  <si>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</si>
  <si>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</si>
  <si>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</si>
  <si>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</si>
  <si>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</si>
  <si>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</si>
  <si>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</si>
  <si>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</si>
  <si>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</si>
  <si>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</si>
  <si>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</si>
  <si>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</si>
  <si>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</si>
  <si>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</si>
  <si>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</si>
  <si>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</si>
  <si>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</si>
  <si>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</si>
  <si>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</si>
  <si>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</si>
  <si>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</si>
  <si>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</si>
  <si>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</si>
  <si>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</si>
  <si>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</si>
  <si>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</si>
  <si>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</si>
  <si>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</si>
  <si>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</si>
  <si>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</si>
  <si>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</si>
  <si>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</si>
  <si>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</si>
  <si>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</si>
  <si>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</si>
  <si>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[Non-Wind] Renewable Energy Electric Generation</t>
  </si>
  <si>
    <t>132902</t>
  </si>
  <si>
    <t>Jayton-Girard ISD</t>
  </si>
  <si>
    <t>Texas Solar Nova 1, LLC</t>
  </si>
  <si>
    <t>12-11-2019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</si>
</sst>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
      <u/>
      <sz val="11"/>
      <color theme="1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6">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s>
  <cellStyleXfs count="4">
    <xf numFmtId="0" fontId="0" fillId="0" borderId="0"/>
    <xf numFmtId="0" fontId="14" fillId="0" borderId="0" applyNumberForma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164" fontId="0" fillId="2" borderId="2" xfId="2" applyNumberFormat="1" applyFont="1" applyFill="1" applyBorder="1"/>
    <xf numFmtId="166" fontId="0" fillId="0" borderId="2" xfId="0" applyNumberFormat="1" applyFont="1" applyFill="1" applyBorder="1" applyAlignment="1">
      <alignment horizontal="center"/>
    </xf>
    <xf numFmtId="49" fontId="0" fillId="0" borderId="2" xfId="0" applyNumberFormat="1" applyFont="1" applyFill="1" applyBorder="1" applyAlignment="1">
      <alignment horizontal="left"/>
    </xf>
    <xf numFmtId="164" fontId="0" fillId="3" borderId="2" xfId="2" applyNumberFormat="1" applyFont="1" applyFill="1" applyBorder="1"/>
  </cellXfs>
  <cellStyles count="4">
    <cellStyle name="Currency" xfId="2" builtinId="4"/>
    <cellStyle name="Followed Hyperlink" xfId="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6" t="s">
        <v>104</v>
      </c>
      <c r="Q1" s="65" t="s">
        <v>133</v>
      </c>
    </row>
    <row r="2" spans="1:19" ht="19" x14ac:dyDescent="0.25">
      <c r="G2" s="3" t="s">
        <v>108</v>
      </c>
    </row>
    <row r="3" spans="1:19" ht="16" x14ac:dyDescent="0.2">
      <c r="G3" s="2" t="s">
        <v>0</v>
      </c>
      <c r="I3" s="4"/>
      <c r="N3" s="61"/>
      <c r="O3" s="55"/>
      <c r="P3" s="55"/>
    </row>
    <row r="4" spans="1:19" x14ac:dyDescent="0.2">
      <c r="G4" s="5" t="s">
        <v>1</v>
      </c>
      <c r="H4" s="71">
        <v>1403</v>
      </c>
      <c r="I4" s="7"/>
      <c r="J4" s="60"/>
    </row>
    <row r="5" spans="1:19" x14ac:dyDescent="0.2">
      <c r="G5" s="8" t="s">
        <v>2</v>
      </c>
      <c r="H5" s="69" t="s">
        <v>132</v>
      </c>
      <c r="I5" s="9"/>
    </row>
    <row r="6" spans="1:19" x14ac:dyDescent="0.2">
      <c r="G6" s="10" t="s">
        <v>3</v>
      </c>
      <c r="H6" s="72" t="s">
        <v>134</v>
      </c>
      <c r="I6" s="9"/>
    </row>
    <row r="7" spans="1:19" x14ac:dyDescent="0.2">
      <c r="G7" s="10" t="s">
        <v>4</v>
      </c>
      <c r="H7" s="72" t="s">
        <v>135</v>
      </c>
      <c r="I7" s="9"/>
    </row>
    <row r="8" spans="1:19" x14ac:dyDescent="0.2">
      <c r="G8" s="10" t="s">
        <v>99</v>
      </c>
      <c r="H8" s="63">
        <v>20000000</v>
      </c>
      <c r="I8" s="9"/>
    </row>
    <row r="9" spans="1:19" x14ac:dyDescent="0.2">
      <c r="G9" s="10" t="s">
        <v>106</v>
      </c>
      <c r="H9" s="11" t="s">
        <v>136</v>
      </c>
      <c r="I9" s="7"/>
    </row>
    <row r="10" spans="1:19" x14ac:dyDescent="0.2">
      <c r="G10" s="10" t="s">
        <v>5</v>
      </c>
      <c r="H10" s="6">
        <v>2021</v>
      </c>
      <c r="I10" s="7"/>
      <c r="O10" s="1" t="s">
        <v>6</v>
      </c>
    </row>
    <row r="11" spans="1:19" x14ac:dyDescent="0.2">
      <c r="G11" s="10" t="s">
        <v>7</v>
      </c>
      <c r="H11" s="6">
        <v>2024</v>
      </c>
    </row>
    <row r="12" spans="1:19" x14ac:dyDescent="0.2">
      <c r="A12" s="32"/>
      <c r="G12" s="12" t="s">
        <v>8</v>
      </c>
      <c r="H12" s="6">
        <v>2022</v>
      </c>
      <c r="I12" s="1" t="s">
        <v>9</v>
      </c>
    </row>
    <row r="13" spans="1:19" x14ac:dyDescent="0.2">
      <c r="G13" s="12" t="s">
        <v>10</v>
      </c>
      <c r="H13" s="6">
        <v>2038</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70"/>
      <c r="G21" s="56"/>
      <c r="H21" s="56"/>
      <c r="I21" s="56"/>
      <c r="J21" s="57"/>
      <c r="K21" s="57"/>
      <c r="L21" s="56"/>
      <c r="M21" s="56"/>
      <c r="N21" s="56"/>
      <c r="O21" s="56"/>
      <c r="P21" s="56"/>
      <c r="Q21" s="56"/>
    </row>
    <row r="22" spans="2:17" x14ac:dyDescent="0.2">
      <c r="B22" s="19"/>
      <c r="C22" s="20"/>
      <c r="D22" s="20">
        <v>2019</v>
      </c>
      <c r="E22" s="20" t="s">
        <v>37</v>
      </c>
      <c r="F22" s="70"/>
      <c r="G22" s="56"/>
      <c r="H22" s="56"/>
      <c r="I22" s="56"/>
      <c r="J22" s="57"/>
      <c r="K22" s="57"/>
      <c r="L22" s="56"/>
      <c r="M22" s="56"/>
      <c r="N22" s="56"/>
      <c r="O22" s="56"/>
      <c r="P22" s="56"/>
      <c r="Q22" s="56"/>
    </row>
    <row r="23" spans="2:17" x14ac:dyDescent="0.2">
      <c r="B23" s="19"/>
      <c r="C23" s="20"/>
      <c r="D23" s="20">
        <v>2020</v>
      </c>
      <c r="E23" s="20" t="s">
        <v>39</v>
      </c>
      <c r="F23" s="56">
        <v>0</v>
      </c>
      <c r="G23" s="56">
        <v>0</v>
      </c>
      <c r="H23" s="56">
        <v>0</v>
      </c>
      <c r="I23" s="56">
        <v>0</v>
      </c>
      <c r="J23" s="57">
        <v>0</v>
      </c>
      <c r="K23" s="57">
        <v>0.96640000000000004</v>
      </c>
      <c r="L23" s="56">
        <v>0</v>
      </c>
      <c r="M23" s="56">
        <v>0</v>
      </c>
      <c r="N23" s="56">
        <v>0</v>
      </c>
      <c r="O23" s="56">
        <v>0</v>
      </c>
      <c r="P23" s="56">
        <v>0</v>
      </c>
      <c r="Q23" s="56">
        <v>50000</v>
      </c>
    </row>
    <row r="24" spans="2:17" ht="16" x14ac:dyDescent="0.2">
      <c r="B24" s="21" t="s">
        <v>31</v>
      </c>
      <c r="C24" s="20"/>
      <c r="D24" s="20">
        <v>2021</v>
      </c>
      <c r="E24" s="20" t="s">
        <v>41</v>
      </c>
      <c r="F24" s="56">
        <v>0</v>
      </c>
      <c r="G24" s="56">
        <v>0</v>
      </c>
      <c r="H24" s="56">
        <v>0</v>
      </c>
      <c r="I24" s="56">
        <v>0</v>
      </c>
      <c r="J24" s="57">
        <v>0</v>
      </c>
      <c r="K24" s="57">
        <v>0.96340000000000003</v>
      </c>
      <c r="L24" s="56">
        <f t="shared" ref="L24" si="0">G24*(J24+K24)/100</f>
        <v>0</v>
      </c>
      <c r="M24" s="56">
        <f t="shared" ref="M24" si="1">((H24*J24)+(I24*K24))/100</f>
        <v>0</v>
      </c>
      <c r="N24" s="56">
        <f t="shared" ref="N24" si="2">L24-M24</f>
        <v>0</v>
      </c>
      <c r="O24" s="56">
        <v>0</v>
      </c>
      <c r="P24" s="56">
        <v>0</v>
      </c>
      <c r="Q24" s="56">
        <v>50000</v>
      </c>
    </row>
    <row r="25" spans="2:17" ht="16" x14ac:dyDescent="0.2">
      <c r="B25" s="22" t="s">
        <v>33</v>
      </c>
      <c r="C25" s="23"/>
      <c r="D25" s="20">
        <v>2022</v>
      </c>
      <c r="E25" s="20" t="s">
        <v>43</v>
      </c>
      <c r="F25" s="73">
        <v>50000000</v>
      </c>
      <c r="G25" s="73">
        <v>0</v>
      </c>
      <c r="H25" s="73">
        <v>0</v>
      </c>
      <c r="I25" s="73">
        <v>0</v>
      </c>
      <c r="J25" s="59">
        <v>0</v>
      </c>
      <c r="K25" s="59">
        <v>0.94410000000000005</v>
      </c>
      <c r="L25" s="58">
        <f t="shared" ref="L25:L39" si="3">G25*(J25+K25)/100</f>
        <v>0</v>
      </c>
      <c r="M25" s="58">
        <f t="shared" ref="M25:M39" si="4">((H25*J25)+(I25*K25))/100</f>
        <v>0</v>
      </c>
      <c r="N25" s="58">
        <f t="shared" ref="N25:N39" si="5">L25-M25</f>
        <v>0</v>
      </c>
      <c r="O25" s="58">
        <v>0</v>
      </c>
      <c r="P25" s="58">
        <v>0</v>
      </c>
      <c r="Q25" s="58">
        <v>50000</v>
      </c>
    </row>
    <row r="26" spans="2:17" x14ac:dyDescent="0.2">
      <c r="B26" s="22"/>
      <c r="C26" s="23"/>
      <c r="D26" s="20">
        <v>2023</v>
      </c>
      <c r="E26" s="20" t="s">
        <v>45</v>
      </c>
      <c r="F26" s="73">
        <v>220500000</v>
      </c>
      <c r="G26" s="73">
        <v>10000000</v>
      </c>
      <c r="H26" s="73">
        <v>10000000</v>
      </c>
      <c r="I26" s="73">
        <v>10000000</v>
      </c>
      <c r="J26" s="59">
        <v>0</v>
      </c>
      <c r="K26" s="59">
        <v>0.94410000000000005</v>
      </c>
      <c r="L26" s="58">
        <f t="shared" si="3"/>
        <v>94410</v>
      </c>
      <c r="M26" s="58">
        <f t="shared" si="4"/>
        <v>94410</v>
      </c>
      <c r="N26" s="58">
        <f t="shared" si="5"/>
        <v>0</v>
      </c>
      <c r="O26" s="58">
        <v>0</v>
      </c>
      <c r="P26" s="58">
        <v>0</v>
      </c>
      <c r="Q26" s="58">
        <v>50000</v>
      </c>
    </row>
    <row r="27" spans="2:17" ht="16" x14ac:dyDescent="0.2">
      <c r="B27" s="19"/>
      <c r="C27" s="23" t="s">
        <v>36</v>
      </c>
      <c r="D27" s="20">
        <v>2024</v>
      </c>
      <c r="E27" s="20" t="s">
        <v>47</v>
      </c>
      <c r="F27" s="73">
        <v>220500000</v>
      </c>
      <c r="G27" s="73">
        <v>205285500</v>
      </c>
      <c r="H27" s="73">
        <v>205285500</v>
      </c>
      <c r="I27" s="73">
        <v>20000000</v>
      </c>
      <c r="J27" s="59">
        <v>0</v>
      </c>
      <c r="K27" s="59">
        <v>0.94410000000000005</v>
      </c>
      <c r="L27" s="58">
        <f t="shared" si="3"/>
        <v>1938100.4055000001</v>
      </c>
      <c r="M27" s="58">
        <f t="shared" si="4"/>
        <v>188820</v>
      </c>
      <c r="N27" s="58">
        <f t="shared" si="5"/>
        <v>1749280.4055000001</v>
      </c>
      <c r="O27" s="58">
        <v>1640000</v>
      </c>
      <c r="P27" s="58">
        <v>0</v>
      </c>
      <c r="Q27" s="58">
        <v>50000</v>
      </c>
    </row>
    <row r="28" spans="2:17" ht="16" x14ac:dyDescent="0.2">
      <c r="B28" s="19"/>
      <c r="C28" s="23" t="s">
        <v>38</v>
      </c>
      <c r="D28" s="20">
        <v>2025</v>
      </c>
      <c r="E28" s="20" t="s">
        <v>49</v>
      </c>
      <c r="F28" s="73">
        <v>220500000</v>
      </c>
      <c r="G28" s="73">
        <v>188748000</v>
      </c>
      <c r="H28" s="73">
        <v>188748000</v>
      </c>
      <c r="I28" s="73">
        <v>20000000</v>
      </c>
      <c r="J28" s="59">
        <v>0</v>
      </c>
      <c r="K28" s="59">
        <v>0.94410000000000005</v>
      </c>
      <c r="L28" s="58">
        <f t="shared" si="3"/>
        <v>1781969.868</v>
      </c>
      <c r="M28" s="58">
        <f t="shared" si="4"/>
        <v>188820</v>
      </c>
      <c r="N28" s="58">
        <f t="shared" si="5"/>
        <v>1593149.868</v>
      </c>
      <c r="O28" s="58">
        <v>115000</v>
      </c>
      <c r="P28" s="58">
        <v>0</v>
      </c>
      <c r="Q28" s="58">
        <v>50000</v>
      </c>
    </row>
    <row r="29" spans="2:17" ht="16" x14ac:dyDescent="0.2">
      <c r="B29" s="19"/>
      <c r="C29" s="24" t="s">
        <v>40</v>
      </c>
      <c r="D29" s="20">
        <v>2026</v>
      </c>
      <c r="E29" s="20" t="s">
        <v>51</v>
      </c>
      <c r="F29" s="73">
        <v>220500000</v>
      </c>
      <c r="G29" s="73">
        <v>171108000</v>
      </c>
      <c r="H29" s="73">
        <v>171108000</v>
      </c>
      <c r="I29" s="73">
        <v>20000000</v>
      </c>
      <c r="J29" s="59">
        <v>0</v>
      </c>
      <c r="K29" s="59">
        <v>0.94410000000000005</v>
      </c>
      <c r="L29" s="58">
        <f t="shared" si="3"/>
        <v>1615430.628</v>
      </c>
      <c r="M29" s="58">
        <f t="shared" si="4"/>
        <v>188820</v>
      </c>
      <c r="N29" s="58">
        <f t="shared" si="5"/>
        <v>1426610.628</v>
      </c>
      <c r="O29" s="58">
        <v>60000</v>
      </c>
      <c r="P29" s="58">
        <v>0</v>
      </c>
      <c r="Q29" s="58">
        <v>50000</v>
      </c>
    </row>
    <row r="30" spans="2:17" ht="16" x14ac:dyDescent="0.2">
      <c r="B30" s="19"/>
      <c r="C30" s="24" t="s">
        <v>42</v>
      </c>
      <c r="D30" s="20">
        <v>2027</v>
      </c>
      <c r="E30" s="20" t="s">
        <v>53</v>
      </c>
      <c r="F30" s="73">
        <v>220500000</v>
      </c>
      <c r="G30" s="73">
        <v>151924500</v>
      </c>
      <c r="H30" s="73">
        <v>151924500</v>
      </c>
      <c r="I30" s="73">
        <v>20000000</v>
      </c>
      <c r="J30" s="59">
        <v>0</v>
      </c>
      <c r="K30" s="59">
        <v>0.94410000000000005</v>
      </c>
      <c r="L30" s="58">
        <f t="shared" si="3"/>
        <v>1434319.2045000002</v>
      </c>
      <c r="M30" s="58">
        <f t="shared" si="4"/>
        <v>188820</v>
      </c>
      <c r="N30" s="58">
        <f t="shared" si="5"/>
        <v>1245499.2045000002</v>
      </c>
      <c r="O30" s="58">
        <v>52000</v>
      </c>
      <c r="P30" s="58">
        <v>0</v>
      </c>
      <c r="Q30" s="58">
        <v>50000</v>
      </c>
    </row>
    <row r="31" spans="2:17" ht="16" x14ac:dyDescent="0.2">
      <c r="B31" s="25"/>
      <c r="C31" s="24" t="s">
        <v>44</v>
      </c>
      <c r="D31" s="20">
        <v>2028</v>
      </c>
      <c r="E31" s="20" t="s">
        <v>55</v>
      </c>
      <c r="F31" s="73">
        <v>220500000</v>
      </c>
      <c r="G31" s="73">
        <v>131197500</v>
      </c>
      <c r="H31" s="73">
        <v>131197500</v>
      </c>
      <c r="I31" s="73">
        <v>20000000</v>
      </c>
      <c r="J31" s="59">
        <v>0</v>
      </c>
      <c r="K31" s="59">
        <v>0.94410000000000005</v>
      </c>
      <c r="L31" s="58">
        <f t="shared" si="3"/>
        <v>1238635.5974999999</v>
      </c>
      <c r="M31" s="58">
        <f t="shared" si="4"/>
        <v>188820</v>
      </c>
      <c r="N31" s="58">
        <f t="shared" si="5"/>
        <v>1049815.5974999999</v>
      </c>
      <c r="O31" s="58">
        <v>44000</v>
      </c>
      <c r="P31" s="58">
        <v>0</v>
      </c>
      <c r="Q31" s="58">
        <v>50000</v>
      </c>
    </row>
    <row r="32" spans="2:17" ht="16" x14ac:dyDescent="0.2">
      <c r="B32" s="26"/>
      <c r="C32" s="24" t="s">
        <v>46</v>
      </c>
      <c r="D32" s="20">
        <v>2029</v>
      </c>
      <c r="E32" s="20" t="s">
        <v>57</v>
      </c>
      <c r="F32" s="73">
        <v>220500000</v>
      </c>
      <c r="G32" s="73">
        <v>108927000</v>
      </c>
      <c r="H32" s="73">
        <v>108927000</v>
      </c>
      <c r="I32" s="73">
        <v>20000000</v>
      </c>
      <c r="J32" s="59">
        <v>0</v>
      </c>
      <c r="K32" s="59">
        <v>0.94410000000000005</v>
      </c>
      <c r="L32" s="58">
        <f t="shared" si="3"/>
        <v>1028379.807</v>
      </c>
      <c r="M32" s="58">
        <f t="shared" si="4"/>
        <v>188820</v>
      </c>
      <c r="N32" s="58">
        <f t="shared" si="5"/>
        <v>839559.80700000003</v>
      </c>
      <c r="O32" s="58">
        <v>35000</v>
      </c>
      <c r="P32" s="58">
        <v>0</v>
      </c>
      <c r="Q32" s="58">
        <v>50000</v>
      </c>
    </row>
    <row r="33" spans="2:17" ht="16" x14ac:dyDescent="0.2">
      <c r="B33" s="19"/>
      <c r="C33" s="24" t="s">
        <v>48</v>
      </c>
      <c r="D33" s="20">
        <v>2030</v>
      </c>
      <c r="E33" s="20" t="s">
        <v>59</v>
      </c>
      <c r="F33" s="73">
        <v>220500000</v>
      </c>
      <c r="G33" s="73">
        <v>84672000</v>
      </c>
      <c r="H33" s="73">
        <v>84672000</v>
      </c>
      <c r="I33" s="73">
        <v>20000000</v>
      </c>
      <c r="J33" s="59">
        <v>0</v>
      </c>
      <c r="K33" s="59">
        <v>0.94410000000000005</v>
      </c>
      <c r="L33" s="58">
        <f t="shared" si="3"/>
        <v>799388.35200000007</v>
      </c>
      <c r="M33" s="58">
        <f t="shared" si="4"/>
        <v>188820</v>
      </c>
      <c r="N33" s="58">
        <f t="shared" si="5"/>
        <v>610568.35200000007</v>
      </c>
      <c r="O33" s="58">
        <v>26000</v>
      </c>
      <c r="P33" s="58">
        <v>0</v>
      </c>
      <c r="Q33" s="58">
        <v>50000</v>
      </c>
    </row>
    <row r="34" spans="2:17" ht="16" x14ac:dyDescent="0.2">
      <c r="B34" s="19"/>
      <c r="C34" s="24" t="s">
        <v>50</v>
      </c>
      <c r="D34" s="20">
        <v>2031</v>
      </c>
      <c r="E34" s="20" t="s">
        <v>61</v>
      </c>
      <c r="F34" s="73">
        <v>220500000</v>
      </c>
      <c r="G34" s="73">
        <v>58653000</v>
      </c>
      <c r="H34" s="73">
        <v>58653000</v>
      </c>
      <c r="I34" s="73">
        <v>20000000</v>
      </c>
      <c r="J34" s="59">
        <v>0</v>
      </c>
      <c r="K34" s="59">
        <v>0.94410000000000005</v>
      </c>
      <c r="L34" s="58">
        <f t="shared" si="3"/>
        <v>553742.973</v>
      </c>
      <c r="M34" s="58">
        <f t="shared" si="4"/>
        <v>188820</v>
      </c>
      <c r="N34" s="58">
        <f t="shared" si="5"/>
        <v>364922.973</v>
      </c>
      <c r="O34" s="58">
        <v>15000</v>
      </c>
      <c r="P34" s="58">
        <v>0</v>
      </c>
      <c r="Q34" s="58">
        <v>50000</v>
      </c>
    </row>
    <row r="35" spans="2:17" ht="16" x14ac:dyDescent="0.2">
      <c r="B35" s="19"/>
      <c r="C35" s="27" t="s">
        <v>52</v>
      </c>
      <c r="D35" s="20">
        <v>2032</v>
      </c>
      <c r="E35" s="20" t="s">
        <v>63</v>
      </c>
      <c r="F35" s="73">
        <v>220500000</v>
      </c>
      <c r="G35" s="73">
        <v>44100000</v>
      </c>
      <c r="H35" s="73">
        <v>44100000</v>
      </c>
      <c r="I35" s="73">
        <v>20000000</v>
      </c>
      <c r="J35" s="59">
        <v>0</v>
      </c>
      <c r="K35" s="59">
        <v>0.94410000000000005</v>
      </c>
      <c r="L35" s="58">
        <f t="shared" si="3"/>
        <v>416348.1</v>
      </c>
      <c r="M35" s="58">
        <f t="shared" si="4"/>
        <v>188820</v>
      </c>
      <c r="N35" s="58">
        <f t="shared" si="5"/>
        <v>227528.09999999998</v>
      </c>
      <c r="O35" s="58">
        <v>9500</v>
      </c>
      <c r="P35" s="58">
        <v>0</v>
      </c>
      <c r="Q35" s="58">
        <v>50000</v>
      </c>
    </row>
    <row r="36" spans="2:17" ht="16" x14ac:dyDescent="0.2">
      <c r="B36" s="19"/>
      <c r="C36" s="27" t="s">
        <v>54</v>
      </c>
      <c r="D36" s="20">
        <v>2033</v>
      </c>
      <c r="E36" s="20" t="s">
        <v>65</v>
      </c>
      <c r="F36" s="73">
        <v>220500000</v>
      </c>
      <c r="G36" s="73">
        <v>44100000</v>
      </c>
      <c r="H36" s="73">
        <v>44100000</v>
      </c>
      <c r="I36" s="73">
        <v>20000000</v>
      </c>
      <c r="J36" s="59">
        <v>0</v>
      </c>
      <c r="K36" s="59">
        <v>0.94410000000000005</v>
      </c>
      <c r="L36" s="58">
        <f t="shared" si="3"/>
        <v>416348.1</v>
      </c>
      <c r="M36" s="58">
        <f t="shared" si="4"/>
        <v>188820</v>
      </c>
      <c r="N36" s="58">
        <f t="shared" si="5"/>
        <v>227528.09999999998</v>
      </c>
      <c r="O36" s="58">
        <v>9500</v>
      </c>
      <c r="P36" s="58">
        <v>0</v>
      </c>
      <c r="Q36" s="58">
        <v>50000</v>
      </c>
    </row>
    <row r="37" spans="2:17" ht="16" x14ac:dyDescent="0.2">
      <c r="B37" s="19"/>
      <c r="C37" s="21" t="s">
        <v>56</v>
      </c>
      <c r="D37" s="20">
        <v>2034</v>
      </c>
      <c r="E37" s="20" t="s">
        <v>66</v>
      </c>
      <c r="F37" s="73">
        <v>220500000</v>
      </c>
      <c r="G37" s="73">
        <v>44100000</v>
      </c>
      <c r="H37" s="73">
        <v>44100000</v>
      </c>
      <c r="I37" s="73">
        <f>H37</f>
        <v>44100000</v>
      </c>
      <c r="J37" s="59">
        <v>0</v>
      </c>
      <c r="K37" s="59">
        <v>0.94410000000000005</v>
      </c>
      <c r="L37" s="58">
        <f t="shared" si="3"/>
        <v>416348.1</v>
      </c>
      <c r="M37" s="58">
        <f t="shared" si="4"/>
        <v>416348.1</v>
      </c>
      <c r="N37" s="58">
        <f t="shared" si="5"/>
        <v>0</v>
      </c>
      <c r="O37" s="58">
        <v>0</v>
      </c>
      <c r="P37" s="58">
        <v>0</v>
      </c>
      <c r="Q37" s="58">
        <v>50000</v>
      </c>
    </row>
    <row r="38" spans="2:17" ht="16" x14ac:dyDescent="0.2">
      <c r="B38" s="19"/>
      <c r="C38" s="21" t="s">
        <v>58</v>
      </c>
      <c r="D38" s="20">
        <v>2035</v>
      </c>
      <c r="E38" s="20" t="s">
        <v>67</v>
      </c>
      <c r="F38" s="73">
        <v>220500000</v>
      </c>
      <c r="G38" s="73">
        <v>44100000</v>
      </c>
      <c r="H38" s="73">
        <v>44100000</v>
      </c>
      <c r="I38" s="73">
        <f t="shared" ref="I38:I41" si="6">H38</f>
        <v>44100000</v>
      </c>
      <c r="J38" s="59">
        <v>0</v>
      </c>
      <c r="K38" s="59">
        <v>0.94410000000000005</v>
      </c>
      <c r="L38" s="58">
        <f t="shared" si="3"/>
        <v>416348.1</v>
      </c>
      <c r="M38" s="58">
        <f t="shared" si="4"/>
        <v>416348.1</v>
      </c>
      <c r="N38" s="58">
        <f t="shared" si="5"/>
        <v>0</v>
      </c>
      <c r="O38" s="58">
        <v>0</v>
      </c>
      <c r="P38" s="58">
        <v>0</v>
      </c>
      <c r="Q38" s="58">
        <v>50000</v>
      </c>
    </row>
    <row r="39" spans="2:17" ht="16" x14ac:dyDescent="0.2">
      <c r="B39" s="19"/>
      <c r="C39" s="21" t="s">
        <v>60</v>
      </c>
      <c r="D39" s="20">
        <v>2036</v>
      </c>
      <c r="E39" s="20" t="s">
        <v>68</v>
      </c>
      <c r="F39" s="73">
        <v>220500000</v>
      </c>
      <c r="G39" s="73">
        <v>44100000</v>
      </c>
      <c r="H39" s="73">
        <v>44100000</v>
      </c>
      <c r="I39" s="73">
        <f t="shared" si="6"/>
        <v>44100000</v>
      </c>
      <c r="J39" s="59">
        <v>0</v>
      </c>
      <c r="K39" s="59">
        <v>0.94410000000000005</v>
      </c>
      <c r="L39" s="58">
        <f t="shared" si="3"/>
        <v>416348.1</v>
      </c>
      <c r="M39" s="58">
        <f t="shared" si="4"/>
        <v>416348.1</v>
      </c>
      <c r="N39" s="58">
        <f t="shared" si="5"/>
        <v>0</v>
      </c>
      <c r="O39" s="58">
        <v>0</v>
      </c>
      <c r="P39" s="58">
        <v>0</v>
      </c>
      <c r="Q39" s="58">
        <v>50000</v>
      </c>
    </row>
    <row r="40" spans="2:17" ht="16" x14ac:dyDescent="0.2">
      <c r="B40" s="19"/>
      <c r="C40" s="21" t="s">
        <v>62</v>
      </c>
      <c r="D40" s="20">
        <v>2037</v>
      </c>
      <c r="E40" s="20" t="s">
        <v>69</v>
      </c>
      <c r="F40" s="73">
        <v>220500000</v>
      </c>
      <c r="G40" s="73">
        <v>44100000</v>
      </c>
      <c r="H40" s="73">
        <v>44100000</v>
      </c>
      <c r="I40" s="73">
        <f t="shared" si="6"/>
        <v>44100000</v>
      </c>
      <c r="J40" s="59">
        <v>0</v>
      </c>
      <c r="K40" s="59">
        <v>0.94410000000000005</v>
      </c>
      <c r="L40" s="58">
        <f t="shared" ref="L40:L41" si="7">G40*(J40+K40)/100</f>
        <v>416348.1</v>
      </c>
      <c r="M40" s="58">
        <f t="shared" ref="M40:M41" si="8">((H40*J40)+(I40*K40))/100</f>
        <v>416348.1</v>
      </c>
      <c r="N40" s="58">
        <f t="shared" ref="N40:N41" si="9">L40-M40</f>
        <v>0</v>
      </c>
      <c r="O40" s="58">
        <v>0</v>
      </c>
      <c r="P40" s="58">
        <v>0</v>
      </c>
      <c r="Q40" s="58">
        <v>0</v>
      </c>
    </row>
    <row r="41" spans="2:17" ht="16" x14ac:dyDescent="0.2">
      <c r="B41" s="19"/>
      <c r="C41" s="21" t="s">
        <v>64</v>
      </c>
      <c r="D41" s="20">
        <v>2038</v>
      </c>
      <c r="E41" s="20" t="s">
        <v>70</v>
      </c>
      <c r="F41" s="73">
        <v>220500000</v>
      </c>
      <c r="G41" s="73">
        <v>44100000</v>
      </c>
      <c r="H41" s="73">
        <v>44100000</v>
      </c>
      <c r="I41" s="73">
        <f t="shared" si="6"/>
        <v>44100000</v>
      </c>
      <c r="J41" s="59">
        <v>0</v>
      </c>
      <c r="K41" s="59">
        <v>0.94410000000000005</v>
      </c>
      <c r="L41" s="58">
        <f t="shared" si="7"/>
        <v>416348.1</v>
      </c>
      <c r="M41" s="58">
        <f t="shared" si="8"/>
        <v>416348.1</v>
      </c>
      <c r="N41" s="58">
        <f t="shared" si="9"/>
        <v>0</v>
      </c>
      <c r="O41" s="58">
        <v>0</v>
      </c>
      <c r="P41" s="58">
        <v>0</v>
      </c>
      <c r="Q41" s="58">
        <v>0</v>
      </c>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220500000</v>
      </c>
      <c r="G60" s="19"/>
      <c r="H60" s="19"/>
      <c r="I60" s="19"/>
      <c r="J60" s="19"/>
      <c r="K60" s="19"/>
      <c r="L60" s="19"/>
      <c r="M60" s="19"/>
      <c r="N60" s="30">
        <f>SUM(N16:N58)</f>
        <v>9334463.0354999993</v>
      </c>
      <c r="O60" s="30">
        <f>SUM(O16:O58)</f>
        <v>2006000</v>
      </c>
      <c r="P60" s="30">
        <f>SUM(P16:P58)</f>
        <v>0</v>
      </c>
      <c r="Q60" s="30">
        <f>SUM(Q16:Q58)</f>
        <v>850000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7" t="s">
        <v>128</v>
      </c>
      <c r="F67" s="34"/>
      <c r="G67" s="9"/>
      <c r="H67" s="9"/>
      <c r="I67" s="35"/>
      <c r="N67" s="36" t="s">
        <v>77</v>
      </c>
      <c r="O67" s="37"/>
      <c r="P67" s="28"/>
      <c r="Q67" s="28"/>
    </row>
    <row r="68" spans="2:19" x14ac:dyDescent="0.2">
      <c r="C68" s="1"/>
      <c r="D68" s="38" t="s">
        <v>78</v>
      </c>
      <c r="E68" s="67" t="s">
        <v>129</v>
      </c>
      <c r="F68" s="34"/>
      <c r="G68" s="39"/>
      <c r="H68" s="9"/>
      <c r="I68" s="35"/>
      <c r="N68" s="40" t="s">
        <v>79</v>
      </c>
      <c r="O68" s="41"/>
    </row>
    <row r="69" spans="2:19" x14ac:dyDescent="0.2">
      <c r="B69" s="28"/>
      <c r="C69" s="1"/>
      <c r="D69" s="33" t="s">
        <v>80</v>
      </c>
      <c r="E69" s="67" t="s">
        <v>130</v>
      </c>
      <c r="G69" s="9"/>
      <c r="H69" s="9"/>
      <c r="I69" s="35"/>
      <c r="N69" s="42" t="s">
        <v>81</v>
      </c>
    </row>
    <row r="70" spans="2:19" x14ac:dyDescent="0.2">
      <c r="C70" s="1"/>
      <c r="D70" s="33" t="s">
        <v>82</v>
      </c>
      <c r="E70" s="68"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4"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ht="16"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ht="16"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2020-01-14T17:06:31Z</cp:lastPrinted>
  <dcterms:created xsi:type="dcterms:W3CDTF">2017-11-28T21:33:24Z</dcterms:created>
  <dcterms:modified xsi:type="dcterms:W3CDTF">2022-09-05T21:33:05Z</dcterms:modified>
</cp:coreProperties>
</file>