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Code313\_Reports\2018 Biennial Progress Report &amp; Annual Eligibility Report\P&amp;L\Revised Forms\CDRs\"/>
    </mc:Choice>
  </mc:AlternateContent>
  <bookViews>
    <workbookView xWindow="0" yWindow="0" windowWidth="27540" windowHeight="11145" tabRatio="925"/>
  </bookViews>
  <sheets>
    <sheet name="4D-CDR-2018" sheetId="37" r:id="rId1"/>
    <sheet name="4D-CDR-2018-Instr" sheetId="36" r:id="rId2"/>
    <sheet name="CAD CPTD Values" sheetId="7" state="hidden" r:id="rId3"/>
  </sheets>
  <definedNames>
    <definedName name="_xlnm.Print_Area" localSheetId="0">'4D-CDR-2018'!$A$1:$S$60</definedName>
  </definedNames>
  <calcPr calcId="162913"/>
</workbook>
</file>

<file path=xl/calcChain.xml><?xml version="1.0" encoding="utf-8"?>
<calcChain xmlns="http://schemas.openxmlformats.org/spreadsheetml/2006/main">
  <c r="G14" i="7" l="1"/>
  <c r="F14" i="7"/>
  <c r="D14" i="7"/>
  <c r="B14" i="7"/>
  <c r="B15" i="7" s="1"/>
</calcChain>
</file>

<file path=xl/sharedStrings.xml><?xml version="1.0" encoding="utf-8"?>
<sst xmlns="http://schemas.openxmlformats.org/spreadsheetml/2006/main" count="132" uniqueCount="127">
  <si>
    <t>School Year</t>
  </si>
  <si>
    <t>M&amp;O Tax Rate</t>
  </si>
  <si>
    <t>I&amp;S Tax Rate</t>
  </si>
  <si>
    <t>CGR</t>
  </si>
  <si>
    <t>Comptroller</t>
  </si>
  <si>
    <t>CPTD</t>
  </si>
  <si>
    <t>Tax Year</t>
  </si>
  <si>
    <t>Locally Cert</t>
  </si>
  <si>
    <t>Revenue Protection Payments</t>
  </si>
  <si>
    <t>Application #</t>
  </si>
  <si>
    <t>Eligibility category</t>
  </si>
  <si>
    <t>School district</t>
  </si>
  <si>
    <t>Current agreement holder(s)</t>
  </si>
  <si>
    <t>Limitation amount</t>
  </si>
  <si>
    <t>First complete tax year of qualifying time period (QTP1)</t>
  </si>
  <si>
    <t xml:space="preserve"> </t>
  </si>
  <si>
    <t>First year in which (any) agreement holder makes any investment in property that will become qualified property during limitation period</t>
  </si>
  <si>
    <t>First row required to be completed.</t>
  </si>
  <si>
    <t>Last row required to be completed.</t>
  </si>
  <si>
    <t>Total Investment (cumulative)</t>
  </si>
  <si>
    <t>Market Value of Qualified Property (Before Any Exemptions)</t>
  </si>
  <si>
    <t>Taxable Value of Qualified Property for I&amp;S Purposes</t>
  </si>
  <si>
    <t>Taxable Value of Qualified Property for M&amp;O Purposes</t>
  </si>
  <si>
    <t xml:space="preserve">Total Tax Levy (I&amp;S and M&amp;O) without Limitation </t>
  </si>
  <si>
    <t xml:space="preserve">Gross Tax Savings through Limitation </t>
  </si>
  <si>
    <t>Extraordinary Educational Expense Payments</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</si>
  <si>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</si>
  <si>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</si>
  <si>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</si>
  <si>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</si>
  <si>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</si>
  <si>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</si>
  <si>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</si>
  <si>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</si>
  <si>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</si>
  <si>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</si>
  <si>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</si>
  <si>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</si>
  <si>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</si>
  <si>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</si>
  <si>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</si>
  <si>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</si>
  <si>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</si>
  <si>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</si>
  <si>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</si>
  <si>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</si>
  <si>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</si>
  <si>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</si>
  <si>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</si>
  <si>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max</t>
  </si>
  <si>
    <t>sum</t>
  </si>
  <si>
    <t xml:space="preserve">For 2017 and prior years, values are best "actuals."  For 2018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</si>
  <si>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</si>
  <si>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</si>
  <si>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</si>
  <si>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</si>
  <si>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</si>
  <si>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</si>
  <si>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</si>
  <si>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Email:</t>
  </si>
  <si>
    <t xml:space="preserve">If a CDR being submitted is revised please note that in spreadsheet cell J4 by inserting "Revised, DD-MM-YYYY" </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</si>
  <si>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</si>
  <si>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</si>
  <si>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</si>
  <si>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</si>
  <si>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</si>
  <si>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</si>
  <si>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</si>
  <si>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</si>
  <si>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2036-2037</t>
  </si>
  <si>
    <t>2037-2038</t>
  </si>
  <si>
    <t>2038-2039</t>
  </si>
  <si>
    <t>2039-2040</t>
  </si>
  <si>
    <t>2040-2041</t>
  </si>
  <si>
    <t>2041-2042</t>
  </si>
  <si>
    <t>2042-2043</t>
  </si>
  <si>
    <t>"L1" through "L10":  10-year limitation period</t>
  </si>
  <si>
    <t>"MVP1" through "MVP5":  years during which the applicant must maintain a viable presence</t>
  </si>
  <si>
    <t>CDR-4D-2018-T2</t>
  </si>
  <si>
    <t>(Projects with applications completed after Jan. 1, 2014)</t>
  </si>
  <si>
    <t>First year of ten-year limitation (L1)</t>
  </si>
  <si>
    <t>Last year of the period during which the agreement holder(s) must maintain a viable presence (MVP5)</t>
  </si>
  <si>
    <t>Two Complete Years of QTP</t>
  </si>
  <si>
    <t xml:space="preserve">Ten-Year Limitation Period, and  Five-Year "Maintain Viability" Period </t>
  </si>
  <si>
    <r>
      <t>Total Tax Levy (I&amp;S and M&amp;O) with Limitation</t>
    </r>
    <r>
      <rPr>
        <sz val="11"/>
        <rFont val="Calibri"/>
        <family val="2"/>
        <scheme val="minor"/>
      </rPr>
      <t/>
    </r>
  </si>
  <si>
    <t>Supplemental Payments (Paid/Estimated to be Paid)</t>
  </si>
  <si>
    <t>Column  Calc Function</t>
  </si>
  <si>
    <t>CDR-4D-2018-T1</t>
  </si>
  <si>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</si>
  <si>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</si>
  <si>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In the cell for "Current agreement holder(s)" please list all agreement holders that are a party to the limitation agreement. [Please separate current agreement holders with semicolons.  Use as many semicolons as needed.]</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</si>
  <si>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8"/>
        <color theme="1"/>
        <rFont val="Tahoma"/>
        <family val="2"/>
      </rPr>
      <t xml:space="preserve"> of the qualifying time period. </t>
    </r>
  </si>
  <si>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</si>
  <si>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For the CDR columns related to property values, use figures provided by agreement holder(s) on appropriate Biennial Progress Report Form 50-773B, or best information available.</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</si>
  <si>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</si>
  <si>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</si>
  <si>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</si>
  <si>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CDR-4D-</t>
    </r>
    <r>
      <rPr>
        <sz val="11"/>
        <rFont val="Calibri"/>
        <family val="2"/>
        <scheme val="minor"/>
      </rPr>
      <t>2018.V1</t>
    </r>
  </si>
  <si>
    <t>L1</t>
  </si>
  <si>
    <t>L2</t>
  </si>
  <si>
    <t>L3</t>
  </si>
  <si>
    <t>L4</t>
  </si>
  <si>
    <t>L5</t>
  </si>
  <si>
    <t>L6</t>
  </si>
  <si>
    <t>L7</t>
  </si>
  <si>
    <t>L8</t>
  </si>
  <si>
    <t>L9</t>
  </si>
  <si>
    <t>L10</t>
  </si>
  <si>
    <t>MVP1</t>
  </si>
  <si>
    <t>MVP2</t>
  </si>
  <si>
    <t>MVP3</t>
  </si>
  <si>
    <t>MVP4</t>
  </si>
  <si>
    <t>MVP5</t>
  </si>
  <si>
    <t>QTP1</t>
  </si>
  <si>
    <t>QTP2</t>
  </si>
  <si>
    <t>McCamey ISD</t>
  </si>
  <si>
    <t>Terry W. Smith</t>
  </si>
  <si>
    <t>Powell &amp; Leon, LLP</t>
  </si>
  <si>
    <t>(512) 494-1177</t>
  </si>
  <si>
    <t>tsmith@powell-leon.com</t>
  </si>
  <si>
    <r>
      <t>Four-Digit - Biennial Chapter 313 Cost Data Reques</t>
    </r>
    <r>
      <rPr>
        <sz val="14"/>
        <color theme="1"/>
        <rFont val="Tahoma"/>
        <family val="2"/>
      </rPr>
      <t xml:space="preserve">t </t>
    </r>
    <r>
      <rPr>
        <b/>
        <sz val="14"/>
        <color theme="1"/>
        <rFont val="Tahoma"/>
        <family val="2"/>
      </rPr>
      <t>- 50-827B - 2018 (CDR)</t>
    </r>
  </si>
  <si>
    <t>CED Upton County Solar, LLC</t>
  </si>
  <si>
    <r>
      <t xml:space="preserve">"QTP1" and "QTP2": the two </t>
    </r>
    <r>
      <rPr>
        <i/>
        <sz val="11"/>
        <rFont val="Tahoma"/>
        <family val="2"/>
      </rPr>
      <t>complete</t>
    </r>
    <r>
      <rPr>
        <sz val="11"/>
        <rFont val="Tahoma"/>
        <family val="2"/>
      </rPr>
      <t xml:space="preserve"> years of the qualifying time period</t>
    </r>
  </si>
  <si>
    <r>
      <t>Ver. CDR-4D-</t>
    </r>
    <r>
      <rPr>
        <sz val="11"/>
        <rFont val="Tahoma"/>
        <family val="2"/>
      </rPr>
      <t>2018.V2</t>
    </r>
  </si>
  <si>
    <t>[Non-Wind] Renewable Energy Electric Generation</t>
  </si>
  <si>
    <t>Date of original agreement (MM-DD-YYYY)</t>
  </si>
  <si>
    <t>12-15-2015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</si>
</sst>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 numFmtId="167" formatCode="0.000%"/>
    <numFmt numFmtId="168" formatCode="0.000"/>
    <numFmt numFmtId="169" formatCode="0000"/>
  </numFmts>
  <fonts count="20">
    <font>
      <sz val="8"/>
      <color theme="1"/>
      <name val="Tahoma"/>
      <family val="2"/>
    </font>
    <font>
      <sz val="8"/>
      <name val="Arial"/>
      <family val="2"/>
    </font>
    <font>
      <sz val="8"/>
      <color theme="1"/>
      <name val="Tahoma"/>
      <family val="2"/>
    </font>
    <font>
      <sz val="11"/>
      <color theme="1"/>
      <name val="Arial"/>
      <family val="2"/>
    </font>
    <font>
      <u/>
      <sz val="10"/>
      <color indexed="12"/>
      <name val="Arial MT"/>
    </font>
    <font>
      <b/>
      <sz val="12"/>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1"/>
      <name val="Calibri"/>
      <family val="2"/>
      <scheme val="minor"/>
    </font>
    <font>
      <i/>
      <sz val="11"/>
      <color theme="1"/>
      <name val="Calibri"/>
      <family val="2"/>
      <scheme val="minor"/>
    </font>
    <font>
      <sz val="8"/>
      <name val="Tahoma"/>
      <family val="2"/>
    </font>
    <font>
      <b/>
      <sz val="14"/>
      <color theme="1"/>
      <name val="Tahoma"/>
      <family val="2"/>
    </font>
    <font>
      <sz val="14"/>
      <color theme="1"/>
      <name val="Tahoma"/>
      <family val="2"/>
    </font>
    <font>
      <sz val="11"/>
      <color theme="1"/>
      <name val="Tahoma"/>
      <family val="2"/>
    </font>
    <font>
      <sz val="11"/>
      <color rgb="FFFF0000"/>
      <name val="Tahoma"/>
      <family val="2"/>
    </font>
    <font>
      <b/>
      <sz val="11"/>
      <color rgb="FFFF0000"/>
      <name val="Tahoma"/>
      <family val="2"/>
    </font>
    <font>
      <sz val="11"/>
      <name val="Tahoma"/>
      <family val="2"/>
    </font>
    <font>
      <i/>
      <sz val="11"/>
      <name val="Tahoma"/>
      <family val="2"/>
    </font>
    <font>
      <u/>
      <sz val="11"/>
      <color indexed="12"/>
      <name val="Tahoma"/>
      <family val="2"/>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indexed="64"/>
      </patternFill>
    </fill>
    <fill>
      <patternFill patternType="solid">
        <fgColor rgb="FFDDEBF7"/>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76">
    <xf numFmtId="0" fontId="0" fillId="0" borderId="0" xfId="0"/>
    <xf numFmtId="3" fontId="0" fillId="0" borderId="0" xfId="0" applyNumberFormat="1"/>
    <xf numFmtId="6" fontId="0" fillId="0" borderId="0" xfId="0" applyNumberFormat="1"/>
    <xf numFmtId="10" fontId="0" fillId="0" borderId="0" xfId="2" applyNumberFormat="1" applyFont="1"/>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166" fontId="0" fillId="0" borderId="0" xfId="3" applyNumberFormat="1" applyFont="1"/>
    <xf numFmtId="167" fontId="0" fillId="0" borderId="0" xfId="2" applyNumberFormat="1" applyFont="1"/>
    <xf numFmtId="0" fontId="0" fillId="0" borderId="0" xfId="0" applyAlignment="1">
      <alignment horizontal="center"/>
    </xf>
    <xf numFmtId="0" fontId="0" fillId="0" borderId="3" xfId="0" applyBorder="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Fill="1"/>
    <xf numFmtId="0" fontId="6"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0" fillId="0" borderId="3" xfId="0" applyBorder="1" applyAlignment="1">
      <alignment horizontal="left" indent="7"/>
    </xf>
    <xf numFmtId="0" fontId="6" fillId="0" borderId="3" xfId="0" applyFont="1" applyBorder="1"/>
    <xf numFmtId="0" fontId="7" fillId="0" borderId="3" xfId="0" applyFont="1" applyBorder="1" applyAlignment="1">
      <alignment wrapText="1"/>
    </xf>
    <xf numFmtId="0" fontId="0" fillId="0" borderId="3" xfId="0" applyBorder="1" applyAlignment="1">
      <alignment horizontal="right" wrapText="1"/>
    </xf>
    <xf numFmtId="0" fontId="0" fillId="0" borderId="0" xfId="0" applyBorder="1"/>
    <xf numFmtId="0" fontId="0" fillId="0" borderId="0" xfId="0" applyFont="1" applyBorder="1" applyAlignment="1">
      <alignment horizontal="center"/>
    </xf>
    <xf numFmtId="0" fontId="8" fillId="0" borderId="0" xfId="0" applyFont="1"/>
    <xf numFmtId="0" fontId="5" fillId="0" borderId="3" xfId="0" applyFont="1" applyBorder="1"/>
    <xf numFmtId="0" fontId="11" fillId="0" borderId="0" xfId="0" applyFont="1"/>
    <xf numFmtId="0" fontId="12" fillId="0" borderId="0" xfId="0" applyFont="1" applyAlignment="1">
      <alignment horizontal="center"/>
    </xf>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4" fillId="0" borderId="0" xfId="0" applyFont="1" applyFill="1" applyBorder="1" applyAlignment="1">
      <alignment horizontal="right"/>
    </xf>
    <xf numFmtId="0" fontId="14" fillId="0" borderId="9" xfId="0" applyFont="1" applyFill="1" applyBorder="1"/>
    <xf numFmtId="0" fontId="14" fillId="0" borderId="6" xfId="0" applyFont="1" applyBorder="1" applyAlignment="1">
      <alignment horizontal="center" wrapText="1"/>
    </xf>
    <xf numFmtId="0" fontId="17" fillId="0" borderId="7" xfId="0" applyFont="1" applyBorder="1" applyAlignment="1">
      <alignment horizontal="right"/>
    </xf>
    <xf numFmtId="0" fontId="14" fillId="0" borderId="0" xfId="0" applyFont="1" applyFill="1" applyAlignment="1">
      <alignment horizontal="right"/>
    </xf>
    <xf numFmtId="0" fontId="14" fillId="0" borderId="0" xfId="0" applyFont="1" applyAlignment="1">
      <alignment horizontal="left"/>
    </xf>
    <xf numFmtId="0" fontId="17" fillId="0" borderId="8" xfId="0" applyFont="1" applyBorder="1" applyAlignment="1">
      <alignment horizontal="right"/>
    </xf>
    <xf numFmtId="0" fontId="14" fillId="0" borderId="0" xfId="0" applyFont="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4" fillId="0" borderId="0" xfId="0" applyFont="1" applyFill="1" applyAlignment="1">
      <alignment horizontal="center" vertical="center" wrapText="1"/>
    </xf>
    <xf numFmtId="0" fontId="14" fillId="0" borderId="3" xfId="0" applyFont="1" applyFill="1" applyBorder="1"/>
    <xf numFmtId="0" fontId="14" fillId="0" borderId="3" xfId="0" applyFont="1" applyFill="1" applyBorder="1" applyAlignment="1">
      <alignment horizontal="center"/>
    </xf>
    <xf numFmtId="164" fontId="14" fillId="2" borderId="3" xfId="0" applyNumberFormat="1" applyFont="1" applyFill="1" applyBorder="1" applyAlignment="1">
      <alignment horizontal="right"/>
    </xf>
    <xf numFmtId="168" fontId="14" fillId="2" borderId="3" xfId="0" applyNumberFormat="1" applyFont="1" applyFill="1" applyBorder="1" applyAlignment="1">
      <alignment horizontal="right"/>
    </xf>
    <xf numFmtId="0" fontId="14" fillId="0" borderId="0" xfId="0" applyFont="1" applyFill="1"/>
    <xf numFmtId="164" fontId="14" fillId="4" borderId="3" xfId="0" applyNumberFormat="1" applyFont="1" applyFill="1" applyBorder="1" applyAlignment="1">
      <alignment horizontal="right"/>
    </xf>
    <xf numFmtId="168" fontId="14" fillId="4" borderId="3" xfId="0" applyNumberFormat="1" applyFont="1" applyFill="1" applyBorder="1" applyAlignment="1">
      <alignment horizontal="right"/>
    </xf>
    <xf numFmtId="164" fontId="14" fillId="3" borderId="3" xfId="0" applyNumberFormat="1" applyFont="1" applyFill="1" applyBorder="1" applyAlignment="1">
      <alignment horizontal="right"/>
    </xf>
    <xf numFmtId="164" fontId="14" fillId="5" borderId="3" xfId="0" applyNumberFormat="1" applyFont="1" applyFill="1" applyBorder="1" applyAlignment="1">
      <alignment horizontal="right"/>
    </xf>
    <xf numFmtId="165" fontId="14" fillId="3" borderId="3" xfId="0" applyNumberFormat="1" applyFont="1" applyFill="1" applyBorder="1" applyAlignment="1">
      <alignment horizontal="right"/>
    </xf>
    <xf numFmtId="0" fontId="14" fillId="0" borderId="0" xfId="0" applyFont="1" applyFill="1" applyAlignment="1">
      <alignment horizontal="center"/>
    </xf>
    <xf numFmtId="164" fontId="14" fillId="0" borderId="3" xfId="0" applyNumberFormat="1" applyFont="1" applyFill="1" applyBorder="1"/>
    <xf numFmtId="0" fontId="14" fillId="0" borderId="0" xfId="0" applyFont="1" applyAlignment="1">
      <alignment horizontal="right"/>
    </xf>
    <xf numFmtId="164" fontId="14" fillId="0" borderId="3" xfId="0" applyNumberFormat="1" applyFont="1" applyFill="1" applyBorder="1" applyAlignment="1">
      <alignment horizontal="center"/>
    </xf>
    <xf numFmtId="0" fontId="14" fillId="0" borderId="0" xfId="0" applyFont="1" applyBorder="1" applyAlignment="1">
      <alignment horizontal="right"/>
    </xf>
    <xf numFmtId="0" fontId="14" fillId="0" borderId="4" xfId="0" applyFont="1" applyFill="1" applyBorder="1" applyAlignment="1">
      <alignment horizontal="left"/>
    </xf>
    <xf numFmtId="0" fontId="14" fillId="0" borderId="4" xfId="0" applyFont="1" applyBorder="1"/>
    <xf numFmtId="0" fontId="14" fillId="0" borderId="0" xfId="0" applyFont="1" applyFill="1" applyBorder="1"/>
    <xf numFmtId="0" fontId="14" fillId="0" borderId="0" xfId="0" applyFont="1" applyBorder="1"/>
    <xf numFmtId="0" fontId="17" fillId="2" borderId="3" xfId="0" applyFont="1" applyFill="1" applyBorder="1" applyAlignment="1">
      <alignment horizontal="left"/>
    </xf>
    <xf numFmtId="0" fontId="14" fillId="2" borderId="6" xfId="0" applyFont="1" applyFill="1" applyBorder="1"/>
    <xf numFmtId="0" fontId="17" fillId="0" borderId="0" xfId="0" applyFont="1" applyBorder="1" applyAlignment="1">
      <alignment horizontal="right"/>
    </xf>
    <xf numFmtId="0" fontId="17" fillId="3" borderId="3" xfId="0" applyFont="1" applyFill="1" applyBorder="1" applyAlignment="1">
      <alignment horizontal="left"/>
    </xf>
    <xf numFmtId="0" fontId="14" fillId="3" borderId="6" xfId="0" applyFont="1" applyFill="1" applyBorder="1"/>
    <xf numFmtId="0" fontId="14" fillId="0" borderId="4" xfId="0" applyFont="1" applyFill="1" applyBorder="1"/>
    <xf numFmtId="0" fontId="17" fillId="0" borderId="0" xfId="0" applyFont="1" applyAlignment="1">
      <alignment horizontal="left"/>
    </xf>
    <xf numFmtId="0" fontId="19" fillId="0" borderId="9" xfId="4" applyFont="1" applyFill="1" applyBorder="1" applyAlignment="1" applyProtection="1">
      <alignment horizontal="left"/>
    </xf>
    <xf numFmtId="0" fontId="14" fillId="0" borderId="0" xfId="0" applyFont="1" applyBorder="1" applyAlignment="1">
      <alignment horizontal="center"/>
    </xf>
    <xf numFmtId="169" fontId="14" fillId="0" borderId="5" xfId="0" applyNumberFormat="1" applyFont="1" applyFill="1" applyBorder="1" applyAlignment="1">
      <alignment horizontal="left"/>
    </xf>
    <xf numFmtId="49" fontId="14" fillId="0" borderId="5" xfId="0" applyNumberFormat="1" applyFont="1" applyFill="1" applyBorder="1" applyAlignment="1">
      <alignment horizontal="left"/>
    </xf>
    <xf numFmtId="164" fontId="14" fillId="0" borderId="5" xfId="3" applyNumberFormat="1" applyFont="1" applyFill="1" applyBorder="1" applyAlignment="1">
      <alignment horizontal="left"/>
    </xf>
    <xf numFmtId="49" fontId="0" fillId="0" borderId="3" xfId="0" applyNumberFormat="1" applyFont="1" applyFill="1" applyBorder="1" applyAlignment="1">
      <alignment horizontal="left"/>
    </xf>
  </cellXfs>
  <cellStyles count="5">
    <cellStyle name="Currency" xfId="3" builtinId="4"/>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C5D9F1"/>
      <color rgb="FFFDE9D9"/>
      <color rgb="FFBFBFBF"/>
      <color rgb="FF99CCFF"/>
      <color rgb="FFDCE6F1"/>
      <color rgb="FF008000"/>
      <color rgb="FFFF0000"/>
      <color rgb="FFCC3300"/>
      <color rgb="FFFFFFCC"/>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workbookViewId="0">
      <selection activeCell="I9" sqref="I9"/>
    </sheetView>
  </sheetViews>
  <sheetFormatPr defaultColWidth="11.6640625" defaultRowHeight="10.5"/>
  <cols>
    <col min="1" max="1" width="15" style="10" bestFit="1" customWidth="1"/>
    <col min="2" max="2" width="15.33203125" style="10" customWidth="1"/>
    <col min="3" max="3" width="25.83203125" style="11" customWidth="1"/>
    <col min="4" max="4" width="11.6640625" style="10"/>
    <col min="5" max="5" width="16.6640625" style="11" customWidth="1"/>
    <col min="6" max="7" width="31.1640625" style="10" customWidth="1"/>
    <col min="8" max="8" width="29" style="10" customWidth="1"/>
    <col min="9" max="9" width="25.83203125" style="10" customWidth="1"/>
    <col min="10" max="10" width="13.33203125" style="10" customWidth="1"/>
    <col min="11" max="11" width="11.6640625" style="10"/>
    <col min="12" max="12" width="20.1640625" style="10" customWidth="1"/>
    <col min="13" max="13" width="15.83203125" style="10" customWidth="1"/>
    <col min="14" max="14" width="17.5" style="10" customWidth="1"/>
    <col min="15" max="15" width="15" style="10" customWidth="1"/>
    <col min="16" max="16" width="17.33203125" style="10" customWidth="1"/>
    <col min="17" max="17" width="19.6640625" style="10" customWidth="1"/>
    <col min="18" max="18" width="11.6640625" style="10"/>
    <col min="19" max="19" width="32.6640625" style="10" customWidth="1"/>
    <col min="20" max="16384" width="11.6640625" style="10"/>
  </cols>
  <sheetData>
    <row r="1" spans="1:19">
      <c r="A1" s="25" t="s">
        <v>78</v>
      </c>
    </row>
    <row r="2" spans="1:19" ht="18">
      <c r="G2" s="26" t="s">
        <v>120</v>
      </c>
    </row>
    <row r="3" spans="1:19" ht="14.25">
      <c r="A3" s="27"/>
      <c r="B3" s="27"/>
      <c r="C3" s="28"/>
      <c r="D3" s="27"/>
      <c r="E3" s="28"/>
      <c r="F3" s="27"/>
      <c r="G3" s="28" t="s">
        <v>79</v>
      </c>
      <c r="H3" s="27"/>
      <c r="I3" s="29"/>
      <c r="J3" s="27"/>
      <c r="K3" s="27"/>
      <c r="L3" s="27"/>
      <c r="M3" s="27"/>
      <c r="N3" s="30"/>
      <c r="O3" s="30"/>
      <c r="P3" s="30"/>
      <c r="Q3" s="27"/>
      <c r="R3" s="27"/>
      <c r="S3" s="27"/>
    </row>
    <row r="4" spans="1:19" ht="14.25">
      <c r="A4" s="27"/>
      <c r="B4" s="27"/>
      <c r="C4" s="28"/>
      <c r="D4" s="27"/>
      <c r="E4" s="28"/>
      <c r="F4" s="27"/>
      <c r="G4" s="31" t="s">
        <v>9</v>
      </c>
      <c r="H4" s="72">
        <v>1082</v>
      </c>
      <c r="I4" s="32"/>
      <c r="J4" s="33"/>
      <c r="K4" s="27"/>
      <c r="L4" s="27"/>
      <c r="M4" s="27"/>
      <c r="N4" s="27"/>
      <c r="O4" s="27"/>
      <c r="P4" s="27"/>
      <c r="Q4" s="27"/>
      <c r="R4" s="27"/>
      <c r="S4" s="27"/>
    </row>
    <row r="5" spans="1:19" ht="14.25">
      <c r="A5" s="27"/>
      <c r="B5" s="27"/>
      <c r="C5" s="28"/>
      <c r="D5" s="27"/>
      <c r="E5" s="28"/>
      <c r="F5" s="27"/>
      <c r="G5" s="34" t="s">
        <v>10</v>
      </c>
      <c r="H5" s="75" t="s">
        <v>124</v>
      </c>
      <c r="I5" s="32"/>
      <c r="J5" s="33"/>
      <c r="K5" s="27"/>
      <c r="L5" s="27"/>
      <c r="M5" s="27"/>
      <c r="N5" s="27"/>
      <c r="O5" s="27"/>
      <c r="P5" s="27"/>
      <c r="Q5" s="27"/>
      <c r="R5" s="27"/>
      <c r="S5" s="27"/>
    </row>
    <row r="6" spans="1:19" ht="14.25">
      <c r="A6" s="27"/>
      <c r="B6" s="27"/>
      <c r="C6" s="28"/>
      <c r="D6" s="27"/>
      <c r="E6" s="28"/>
      <c r="F6" s="27"/>
      <c r="G6" s="35" t="s">
        <v>11</v>
      </c>
      <c r="H6" s="72" t="s">
        <v>115</v>
      </c>
      <c r="I6" s="32"/>
      <c r="J6" s="33"/>
      <c r="K6" s="27"/>
      <c r="L6" s="27"/>
      <c r="M6" s="27"/>
      <c r="N6" s="27"/>
      <c r="O6" s="27"/>
      <c r="P6" s="27"/>
      <c r="Q6" s="27"/>
      <c r="R6" s="27"/>
      <c r="S6" s="27"/>
    </row>
    <row r="7" spans="1:19" ht="14.25">
      <c r="A7" s="27"/>
      <c r="B7" s="27"/>
      <c r="C7" s="28"/>
      <c r="D7" s="27"/>
      <c r="E7" s="28"/>
      <c r="F7" s="27"/>
      <c r="G7" s="35" t="s">
        <v>12</v>
      </c>
      <c r="H7" s="72" t="s">
        <v>121</v>
      </c>
      <c r="I7" s="32"/>
      <c r="J7" s="33"/>
      <c r="K7" s="27"/>
      <c r="L7" s="27"/>
      <c r="M7" s="27"/>
      <c r="N7" s="27"/>
      <c r="O7" s="27"/>
      <c r="P7" s="27"/>
      <c r="Q7" s="27"/>
      <c r="R7" s="27"/>
      <c r="S7" s="27"/>
    </row>
    <row r="8" spans="1:19" ht="14.25">
      <c r="A8" s="27"/>
      <c r="B8" s="27"/>
      <c r="C8" s="28"/>
      <c r="D8" s="27"/>
      <c r="E8" s="28"/>
      <c r="F8" s="27"/>
      <c r="G8" s="35" t="s">
        <v>13</v>
      </c>
      <c r="H8" s="74">
        <v>25000000</v>
      </c>
      <c r="I8" s="32"/>
      <c r="J8" s="33"/>
      <c r="K8" s="27"/>
      <c r="L8" s="27"/>
      <c r="M8" s="27"/>
      <c r="N8" s="27"/>
      <c r="O8" s="27"/>
      <c r="P8" s="27"/>
      <c r="Q8" s="27"/>
      <c r="R8" s="27"/>
      <c r="S8" s="27"/>
    </row>
    <row r="9" spans="1:19" ht="14.25">
      <c r="A9" s="27"/>
      <c r="B9" s="27"/>
      <c r="C9" s="28"/>
      <c r="D9" s="27"/>
      <c r="E9" s="28"/>
      <c r="F9" s="27"/>
      <c r="G9" s="35" t="s">
        <v>125</v>
      </c>
      <c r="H9" s="73" t="s">
        <v>126</v>
      </c>
      <c r="I9" s="32"/>
      <c r="J9" s="33"/>
      <c r="K9" s="27"/>
      <c r="L9" s="27"/>
      <c r="M9" s="27"/>
      <c r="N9" s="27"/>
      <c r="O9" s="27"/>
      <c r="P9" s="27"/>
      <c r="Q9" s="27"/>
      <c r="R9" s="27"/>
      <c r="S9" s="27"/>
    </row>
    <row r="10" spans="1:19" ht="14.25">
      <c r="A10" s="27"/>
      <c r="B10" s="27"/>
      <c r="C10" s="28"/>
      <c r="D10" s="27"/>
      <c r="E10" s="28"/>
      <c r="F10" s="27"/>
      <c r="G10" s="35" t="s">
        <v>14</v>
      </c>
      <c r="H10" s="72">
        <v>2016</v>
      </c>
      <c r="I10" s="32"/>
      <c r="J10" s="33"/>
      <c r="K10" s="27"/>
      <c r="L10" s="27"/>
      <c r="M10" s="27"/>
      <c r="N10" s="27"/>
      <c r="O10" s="27" t="s">
        <v>15</v>
      </c>
      <c r="P10" s="27"/>
      <c r="Q10" s="27"/>
      <c r="R10" s="27"/>
      <c r="S10" s="27"/>
    </row>
    <row r="11" spans="1:19" ht="14.25">
      <c r="A11" s="27"/>
      <c r="B11" s="27"/>
      <c r="C11" s="28"/>
      <c r="D11" s="27"/>
      <c r="E11" s="28"/>
      <c r="F11" s="27"/>
      <c r="G11" s="35" t="s">
        <v>80</v>
      </c>
      <c r="H11" s="72">
        <v>2017</v>
      </c>
      <c r="I11" s="32"/>
      <c r="J11" s="33"/>
      <c r="K11" s="27"/>
      <c r="L11" s="27"/>
      <c r="M11" s="27"/>
      <c r="N11" s="27"/>
      <c r="O11" s="27"/>
      <c r="P11" s="27"/>
      <c r="Q11" s="27"/>
      <c r="R11" s="27"/>
      <c r="S11" s="27"/>
    </row>
    <row r="12" spans="1:19" ht="14.25">
      <c r="A12" s="36"/>
      <c r="B12" s="27"/>
      <c r="C12" s="28"/>
      <c r="D12" s="27"/>
      <c r="E12" s="28"/>
      <c r="F12" s="27"/>
      <c r="G12" s="37" t="s">
        <v>16</v>
      </c>
      <c r="H12" s="72">
        <v>2016</v>
      </c>
      <c r="I12" s="32" t="s">
        <v>17</v>
      </c>
      <c r="J12" s="33"/>
      <c r="K12" s="27"/>
      <c r="L12" s="27"/>
      <c r="M12" s="27"/>
      <c r="N12" s="27"/>
      <c r="O12" s="27"/>
      <c r="P12" s="27"/>
      <c r="Q12" s="27"/>
      <c r="R12" s="27"/>
      <c r="S12" s="27"/>
    </row>
    <row r="13" spans="1:19" ht="14.25">
      <c r="A13" s="27"/>
      <c r="B13" s="27"/>
      <c r="C13" s="28"/>
      <c r="D13" s="27"/>
      <c r="E13" s="28"/>
      <c r="F13" s="27"/>
      <c r="G13" s="37" t="s">
        <v>81</v>
      </c>
      <c r="H13" s="72">
        <v>2031</v>
      </c>
      <c r="I13" s="32" t="s">
        <v>18</v>
      </c>
      <c r="J13" s="33"/>
      <c r="K13" s="27"/>
      <c r="L13" s="27"/>
      <c r="M13" s="27"/>
      <c r="N13" s="27"/>
      <c r="O13" s="27"/>
      <c r="P13" s="27"/>
      <c r="Q13" s="27"/>
      <c r="R13" s="27"/>
      <c r="S13" s="27"/>
    </row>
    <row r="14" spans="1:19" ht="14.25">
      <c r="A14" s="27"/>
      <c r="B14" s="27"/>
      <c r="C14" s="28"/>
      <c r="D14" s="27"/>
      <c r="E14" s="28"/>
      <c r="F14" s="27"/>
      <c r="G14" s="27"/>
      <c r="H14" s="27"/>
      <c r="I14" s="27"/>
      <c r="J14" s="27"/>
      <c r="K14" s="27"/>
      <c r="L14" s="27"/>
      <c r="M14" s="27"/>
      <c r="N14" s="27"/>
      <c r="O14" s="27"/>
      <c r="P14" s="27"/>
      <c r="Q14" s="27"/>
      <c r="R14" s="27"/>
      <c r="S14" s="27"/>
    </row>
    <row r="15" spans="1:19" s="12" customFormat="1" ht="83.25" customHeight="1">
      <c r="A15" s="38"/>
      <c r="B15" s="39" t="s">
        <v>82</v>
      </c>
      <c r="C15" s="39" t="s">
        <v>83</v>
      </c>
      <c r="D15" s="40" t="s">
        <v>6</v>
      </c>
      <c r="E15" s="41" t="s">
        <v>0</v>
      </c>
      <c r="F15" s="39" t="s">
        <v>19</v>
      </c>
      <c r="G15" s="39" t="s">
        <v>20</v>
      </c>
      <c r="H15" s="42" t="s">
        <v>21</v>
      </c>
      <c r="I15" s="42" t="s">
        <v>22</v>
      </c>
      <c r="J15" s="41" t="s">
        <v>2</v>
      </c>
      <c r="K15" s="41" t="s">
        <v>1</v>
      </c>
      <c r="L15" s="41" t="s">
        <v>23</v>
      </c>
      <c r="M15" s="41" t="s">
        <v>84</v>
      </c>
      <c r="N15" s="41" t="s">
        <v>24</v>
      </c>
      <c r="O15" s="41" t="s">
        <v>8</v>
      </c>
      <c r="P15" s="41" t="s">
        <v>25</v>
      </c>
      <c r="Q15" s="41" t="s">
        <v>85</v>
      </c>
      <c r="R15" s="38"/>
      <c r="S15" s="43"/>
    </row>
    <row r="16" spans="1:19" ht="14.25">
      <c r="A16" s="27"/>
      <c r="B16" s="44"/>
      <c r="C16" s="45"/>
      <c r="D16" s="45">
        <v>2013</v>
      </c>
      <c r="E16" s="45" t="s">
        <v>26</v>
      </c>
      <c r="F16" s="46"/>
      <c r="G16" s="46"/>
      <c r="H16" s="46"/>
      <c r="I16" s="46"/>
      <c r="J16" s="47"/>
      <c r="K16" s="47"/>
      <c r="L16" s="46"/>
      <c r="M16" s="46"/>
      <c r="N16" s="46"/>
      <c r="O16" s="46"/>
      <c r="P16" s="46"/>
      <c r="Q16" s="46"/>
      <c r="R16" s="27"/>
      <c r="S16" s="27"/>
    </row>
    <row r="17" spans="1:19" ht="15.75" customHeight="1">
      <c r="A17" s="27"/>
      <c r="B17" s="44"/>
      <c r="C17" s="45"/>
      <c r="D17" s="45">
        <v>2014</v>
      </c>
      <c r="E17" s="45" t="s">
        <v>27</v>
      </c>
      <c r="F17" s="46"/>
      <c r="G17" s="46"/>
      <c r="H17" s="46"/>
      <c r="I17" s="46"/>
      <c r="J17" s="47"/>
      <c r="K17" s="47"/>
      <c r="L17" s="46"/>
      <c r="M17" s="46"/>
      <c r="N17" s="46"/>
      <c r="O17" s="46"/>
      <c r="P17" s="46"/>
      <c r="Q17" s="46"/>
      <c r="R17" s="27"/>
      <c r="S17" s="27"/>
    </row>
    <row r="18" spans="1:19" ht="13.5" customHeight="1">
      <c r="A18" s="27"/>
      <c r="B18" s="44"/>
      <c r="C18" s="45"/>
      <c r="D18" s="45">
        <v>2015</v>
      </c>
      <c r="E18" s="45" t="s">
        <v>28</v>
      </c>
      <c r="F18" s="46">
        <v>0</v>
      </c>
      <c r="G18" s="46">
        <v>0</v>
      </c>
      <c r="H18" s="46">
        <v>0</v>
      </c>
      <c r="I18" s="46">
        <v>0</v>
      </c>
      <c r="J18" s="47">
        <v>0.4672</v>
      </c>
      <c r="K18" s="47">
        <v>1.04</v>
      </c>
      <c r="L18" s="46">
        <v>0</v>
      </c>
      <c r="M18" s="46">
        <v>0</v>
      </c>
      <c r="N18" s="46">
        <v>0</v>
      </c>
      <c r="O18" s="46">
        <v>0</v>
      </c>
      <c r="P18" s="46">
        <v>0</v>
      </c>
      <c r="Q18" s="46">
        <v>54800</v>
      </c>
      <c r="R18" s="27"/>
      <c r="S18" s="27"/>
    </row>
    <row r="19" spans="1:19" ht="14.25" customHeight="1">
      <c r="A19" s="27"/>
      <c r="B19" s="45" t="s">
        <v>113</v>
      </c>
      <c r="C19" s="45"/>
      <c r="D19" s="45">
        <v>2016</v>
      </c>
      <c r="E19" s="45" t="s">
        <v>29</v>
      </c>
      <c r="F19" s="46">
        <v>26295526</v>
      </c>
      <c r="G19" s="46">
        <v>0</v>
      </c>
      <c r="H19" s="46">
        <v>0</v>
      </c>
      <c r="I19" s="46">
        <v>0</v>
      </c>
      <c r="J19" s="47">
        <v>0.4672</v>
      </c>
      <c r="K19" s="47">
        <v>1.04</v>
      </c>
      <c r="L19" s="46">
        <v>0</v>
      </c>
      <c r="M19" s="46">
        <v>0</v>
      </c>
      <c r="N19" s="46">
        <v>0</v>
      </c>
      <c r="O19" s="46">
        <v>0</v>
      </c>
      <c r="P19" s="46">
        <v>0</v>
      </c>
      <c r="Q19" s="46">
        <v>54800</v>
      </c>
      <c r="R19" s="27"/>
      <c r="S19" s="27"/>
    </row>
    <row r="20" spans="1:19" ht="14.25">
      <c r="A20" s="27"/>
      <c r="B20" s="45" t="s">
        <v>114</v>
      </c>
      <c r="C20" s="45" t="s">
        <v>98</v>
      </c>
      <c r="D20" s="45">
        <v>2017</v>
      </c>
      <c r="E20" s="45" t="s">
        <v>30</v>
      </c>
      <c r="F20" s="46">
        <v>26295526</v>
      </c>
      <c r="G20" s="46">
        <v>26295526</v>
      </c>
      <c r="H20" s="46">
        <v>26295526</v>
      </c>
      <c r="I20" s="46">
        <v>25000000</v>
      </c>
      <c r="J20" s="47">
        <v>0.4672</v>
      </c>
      <c r="K20" s="47">
        <v>1.04</v>
      </c>
      <c r="L20" s="46">
        <v>396326.16787200002</v>
      </c>
      <c r="M20" s="46">
        <v>382852.69747200003</v>
      </c>
      <c r="N20" s="46">
        <v>13473.470399999991</v>
      </c>
      <c r="O20" s="46">
        <v>13473.4704</v>
      </c>
      <c r="P20" s="46">
        <v>0</v>
      </c>
      <c r="Q20" s="46">
        <v>54800</v>
      </c>
      <c r="R20" s="48"/>
      <c r="S20" s="27"/>
    </row>
    <row r="21" spans="1:19" ht="14.25">
      <c r="A21" s="27"/>
      <c r="B21" s="44"/>
      <c r="C21" s="45" t="s">
        <v>99</v>
      </c>
      <c r="D21" s="45">
        <v>2018</v>
      </c>
      <c r="E21" s="45" t="s">
        <v>31</v>
      </c>
      <c r="F21" s="49">
        <v>90015004</v>
      </c>
      <c r="G21" s="49">
        <v>90015004</v>
      </c>
      <c r="H21" s="49">
        <v>90015004</v>
      </c>
      <c r="I21" s="49">
        <v>25000000</v>
      </c>
      <c r="J21" s="50">
        <v>0.4672</v>
      </c>
      <c r="K21" s="50">
        <v>1.04</v>
      </c>
      <c r="L21" s="51">
        <v>1356706.1402880002</v>
      </c>
      <c r="M21" s="52">
        <v>680550.098688</v>
      </c>
      <c r="N21" s="51">
        <v>676156.04160000023</v>
      </c>
      <c r="O21" s="49">
        <v>505206.69511886034</v>
      </c>
      <c r="P21" s="51">
        <v>0</v>
      </c>
      <c r="Q21" s="49">
        <v>54800</v>
      </c>
      <c r="R21" s="48"/>
      <c r="S21" s="27"/>
    </row>
    <row r="22" spans="1:19" ht="14.25">
      <c r="A22" s="27"/>
      <c r="B22" s="44"/>
      <c r="C22" s="45" t="s">
        <v>100</v>
      </c>
      <c r="D22" s="45">
        <v>2019</v>
      </c>
      <c r="E22" s="45" t="s">
        <v>32</v>
      </c>
      <c r="F22" s="49">
        <v>90015004</v>
      </c>
      <c r="G22" s="49">
        <v>82813803.680000007</v>
      </c>
      <c r="H22" s="49">
        <v>82813803.680000007</v>
      </c>
      <c r="I22" s="49">
        <v>25000000</v>
      </c>
      <c r="J22" s="50">
        <v>0.4672</v>
      </c>
      <c r="K22" s="50">
        <v>1.04</v>
      </c>
      <c r="L22" s="51">
        <v>1248169.6490649602</v>
      </c>
      <c r="M22" s="52">
        <v>646906.09079296002</v>
      </c>
      <c r="N22" s="51">
        <v>601263.55827200017</v>
      </c>
      <c r="O22" s="49">
        <v>0</v>
      </c>
      <c r="P22" s="52">
        <v>0</v>
      </c>
      <c r="Q22" s="49">
        <v>54800</v>
      </c>
      <c r="R22" s="48"/>
      <c r="S22" s="27"/>
    </row>
    <row r="23" spans="1:19" ht="14.25">
      <c r="A23" s="27"/>
      <c r="B23" s="44"/>
      <c r="C23" s="45" t="s">
        <v>101</v>
      </c>
      <c r="D23" s="45">
        <v>2020</v>
      </c>
      <c r="E23" s="45" t="s">
        <v>33</v>
      </c>
      <c r="F23" s="49">
        <v>90015004</v>
      </c>
      <c r="G23" s="49">
        <v>76188699.385600001</v>
      </c>
      <c r="H23" s="49">
        <v>76188699.385600001</v>
      </c>
      <c r="I23" s="49">
        <v>25000000</v>
      </c>
      <c r="J23" s="50">
        <v>0.4672</v>
      </c>
      <c r="K23" s="50">
        <v>1.04</v>
      </c>
      <c r="L23" s="51">
        <v>1148316.0771397634</v>
      </c>
      <c r="M23" s="52">
        <v>615953.60352952313</v>
      </c>
      <c r="N23" s="51">
        <v>532362.47361024027</v>
      </c>
      <c r="O23" s="49">
        <v>0</v>
      </c>
      <c r="P23" s="51">
        <v>0</v>
      </c>
      <c r="Q23" s="49">
        <v>54800</v>
      </c>
      <c r="R23" s="48"/>
      <c r="S23" s="27"/>
    </row>
    <row r="24" spans="1:19" ht="14.25">
      <c r="A24" s="27"/>
      <c r="B24" s="44"/>
      <c r="C24" s="45" t="s">
        <v>102</v>
      </c>
      <c r="D24" s="45">
        <v>2021</v>
      </c>
      <c r="E24" s="45" t="s">
        <v>34</v>
      </c>
      <c r="F24" s="49">
        <v>90015004</v>
      </c>
      <c r="G24" s="49">
        <v>70093603.434752002</v>
      </c>
      <c r="H24" s="49">
        <v>70093603.434752002</v>
      </c>
      <c r="I24" s="49">
        <v>25000000</v>
      </c>
      <c r="J24" s="50">
        <v>0.4672</v>
      </c>
      <c r="K24" s="50">
        <v>1.04</v>
      </c>
      <c r="L24" s="51">
        <v>1056450.7909685823</v>
      </c>
      <c r="M24" s="52">
        <v>587477.31524716131</v>
      </c>
      <c r="N24" s="51">
        <v>468973.47572142095</v>
      </c>
      <c r="O24" s="49">
        <v>0</v>
      </c>
      <c r="P24" s="51">
        <v>0</v>
      </c>
      <c r="Q24" s="49">
        <v>54800</v>
      </c>
      <c r="R24" s="48"/>
      <c r="S24" s="27"/>
    </row>
    <row r="25" spans="1:19" ht="14.25">
      <c r="A25" s="27"/>
      <c r="B25" s="44"/>
      <c r="C25" s="45" t="s">
        <v>103</v>
      </c>
      <c r="D25" s="45">
        <v>2022</v>
      </c>
      <c r="E25" s="45" t="s">
        <v>35</v>
      </c>
      <c r="F25" s="49">
        <v>90015004</v>
      </c>
      <c r="G25" s="49">
        <v>64486115.159971841</v>
      </c>
      <c r="H25" s="49">
        <v>64486115.159971841</v>
      </c>
      <c r="I25" s="49">
        <v>25000000</v>
      </c>
      <c r="J25" s="50">
        <v>0.4672</v>
      </c>
      <c r="K25" s="50">
        <v>1.04</v>
      </c>
      <c r="L25" s="51">
        <v>971934.72769109556</v>
      </c>
      <c r="M25" s="52">
        <v>561279.13002738846</v>
      </c>
      <c r="N25" s="51">
        <v>410655.5976637071</v>
      </c>
      <c r="O25" s="49">
        <v>0</v>
      </c>
      <c r="P25" s="51">
        <v>0</v>
      </c>
      <c r="Q25" s="49">
        <v>54800</v>
      </c>
      <c r="R25" s="48"/>
      <c r="S25" s="27"/>
    </row>
    <row r="26" spans="1:19" ht="14.25">
      <c r="A26" s="27"/>
      <c r="B26" s="44"/>
      <c r="C26" s="45" t="s">
        <v>104</v>
      </c>
      <c r="D26" s="45">
        <v>2023</v>
      </c>
      <c r="E26" s="45" t="s">
        <v>36</v>
      </c>
      <c r="F26" s="49">
        <v>90015004</v>
      </c>
      <c r="G26" s="49">
        <v>59327225.947174095</v>
      </c>
      <c r="H26" s="49">
        <v>59327225.947174095</v>
      </c>
      <c r="I26" s="49">
        <v>25000000</v>
      </c>
      <c r="J26" s="50">
        <v>0.4672</v>
      </c>
      <c r="K26" s="50">
        <v>1.04</v>
      </c>
      <c r="L26" s="51">
        <v>894179.94947580795</v>
      </c>
      <c r="M26" s="52">
        <v>537176.79962519743</v>
      </c>
      <c r="N26" s="51">
        <v>357003.14985061053</v>
      </c>
      <c r="O26" s="49">
        <v>0</v>
      </c>
      <c r="P26" s="51">
        <v>0</v>
      </c>
      <c r="Q26" s="49">
        <v>54800</v>
      </c>
      <c r="R26" s="48"/>
      <c r="S26" s="27"/>
    </row>
    <row r="27" spans="1:19" ht="14.25">
      <c r="A27" s="27"/>
      <c r="B27" s="44"/>
      <c r="C27" s="45" t="s">
        <v>105</v>
      </c>
      <c r="D27" s="45">
        <v>2024</v>
      </c>
      <c r="E27" s="45" t="s">
        <v>37</v>
      </c>
      <c r="F27" s="49">
        <v>90015004</v>
      </c>
      <c r="G27" s="49">
        <v>54581047.87140017</v>
      </c>
      <c r="H27" s="49">
        <v>54581047.87140017</v>
      </c>
      <c r="I27" s="49">
        <v>25000000</v>
      </c>
      <c r="J27" s="50">
        <v>0.4672</v>
      </c>
      <c r="K27" s="50">
        <v>1.04</v>
      </c>
      <c r="L27" s="51">
        <v>822645.55351774348</v>
      </c>
      <c r="M27" s="52">
        <v>515002.65565518162</v>
      </c>
      <c r="N27" s="51">
        <v>307642.89786256186</v>
      </c>
      <c r="O27" s="49">
        <v>0</v>
      </c>
      <c r="P27" s="51">
        <v>0</v>
      </c>
      <c r="Q27" s="49">
        <v>54800</v>
      </c>
      <c r="R27" s="48"/>
      <c r="S27" s="27"/>
    </row>
    <row r="28" spans="1:19" ht="14.25">
      <c r="A28" s="27"/>
      <c r="B28" s="44"/>
      <c r="C28" s="45" t="s">
        <v>106</v>
      </c>
      <c r="D28" s="45">
        <v>2025</v>
      </c>
      <c r="E28" s="45" t="s">
        <v>38</v>
      </c>
      <c r="F28" s="49">
        <v>90015004</v>
      </c>
      <c r="G28" s="49">
        <v>50214564.041688159</v>
      </c>
      <c r="H28" s="49">
        <v>50214564.041688159</v>
      </c>
      <c r="I28" s="49">
        <v>25000000</v>
      </c>
      <c r="J28" s="50">
        <v>0.4672</v>
      </c>
      <c r="K28" s="50">
        <v>1.04</v>
      </c>
      <c r="L28" s="51">
        <v>756833.90923632402</v>
      </c>
      <c r="M28" s="52">
        <v>494602.44320276706</v>
      </c>
      <c r="N28" s="51">
        <v>262231.46603355696</v>
      </c>
      <c r="O28" s="49">
        <v>0</v>
      </c>
      <c r="P28" s="51">
        <v>0</v>
      </c>
      <c r="Q28" s="49">
        <v>54800</v>
      </c>
      <c r="R28" s="48"/>
      <c r="S28" s="27"/>
    </row>
    <row r="29" spans="1:19" ht="14.25">
      <c r="A29" s="27"/>
      <c r="B29" s="44"/>
      <c r="C29" s="45" t="s">
        <v>107</v>
      </c>
      <c r="D29" s="45">
        <v>2026</v>
      </c>
      <c r="E29" s="45" t="s">
        <v>39</v>
      </c>
      <c r="F29" s="49">
        <v>90015004</v>
      </c>
      <c r="G29" s="49">
        <v>46197398.918353103</v>
      </c>
      <c r="H29" s="49">
        <v>46197398.918353103</v>
      </c>
      <c r="I29" s="49">
        <v>25000000</v>
      </c>
      <c r="J29" s="50">
        <v>0.4672</v>
      </c>
      <c r="K29" s="50">
        <v>1.04</v>
      </c>
      <c r="L29" s="51">
        <v>696287.19649741799</v>
      </c>
      <c r="M29" s="52">
        <v>475834.24774654571</v>
      </c>
      <c r="N29" s="51">
        <v>220452.94875087228</v>
      </c>
      <c r="O29" s="49">
        <v>0</v>
      </c>
      <c r="P29" s="51">
        <v>0</v>
      </c>
      <c r="Q29" s="49">
        <v>54800</v>
      </c>
      <c r="R29" s="27"/>
      <c r="S29" s="27"/>
    </row>
    <row r="30" spans="1:19" ht="14.25">
      <c r="A30" s="27"/>
      <c r="B30" s="44"/>
      <c r="C30" s="45" t="s">
        <v>108</v>
      </c>
      <c r="D30" s="45">
        <v>2027</v>
      </c>
      <c r="E30" s="45" t="s">
        <v>40</v>
      </c>
      <c r="F30" s="49">
        <v>90015004</v>
      </c>
      <c r="G30" s="49">
        <v>42501607.004884854</v>
      </c>
      <c r="H30" s="49">
        <v>42501607.004884854</v>
      </c>
      <c r="I30" s="49">
        <v>42501607.004884854</v>
      </c>
      <c r="J30" s="50">
        <v>0.4672</v>
      </c>
      <c r="K30" s="50">
        <v>1.04</v>
      </c>
      <c r="L30" s="51">
        <v>640584.22077762452</v>
      </c>
      <c r="M30" s="52">
        <v>640584.22077762452</v>
      </c>
      <c r="N30" s="51">
        <v>0</v>
      </c>
      <c r="O30" s="49">
        <v>0</v>
      </c>
      <c r="P30" s="51">
        <v>0</v>
      </c>
      <c r="Q30" s="49">
        <v>54800</v>
      </c>
      <c r="R30" s="27"/>
      <c r="S30" s="27"/>
    </row>
    <row r="31" spans="1:19" ht="14.25">
      <c r="A31" s="27"/>
      <c r="B31" s="44"/>
      <c r="C31" s="45" t="s">
        <v>109</v>
      </c>
      <c r="D31" s="45">
        <v>2028</v>
      </c>
      <c r="E31" s="45" t="s">
        <v>41</v>
      </c>
      <c r="F31" s="49">
        <v>90015004</v>
      </c>
      <c r="G31" s="49">
        <v>39101478.444494069</v>
      </c>
      <c r="H31" s="49">
        <v>39101478.444494069</v>
      </c>
      <c r="I31" s="49">
        <v>39101478.444494069</v>
      </c>
      <c r="J31" s="50">
        <v>0.4672</v>
      </c>
      <c r="K31" s="50">
        <v>1.04</v>
      </c>
      <c r="L31" s="51">
        <v>589337.48311541462</v>
      </c>
      <c r="M31" s="52">
        <v>589337.48311541462</v>
      </c>
      <c r="N31" s="51">
        <v>0</v>
      </c>
      <c r="O31" s="49">
        <v>0</v>
      </c>
      <c r="P31" s="51">
        <v>0</v>
      </c>
      <c r="Q31" s="49">
        <v>54800</v>
      </c>
      <c r="R31" s="27"/>
      <c r="S31" s="27"/>
    </row>
    <row r="32" spans="1:19" ht="14.25">
      <c r="A32" s="27"/>
      <c r="B32" s="44"/>
      <c r="C32" s="45" t="s">
        <v>110</v>
      </c>
      <c r="D32" s="45">
        <v>2029</v>
      </c>
      <c r="E32" s="45" t="s">
        <v>42</v>
      </c>
      <c r="F32" s="49">
        <v>90015004</v>
      </c>
      <c r="G32" s="49">
        <v>35973360.168934546</v>
      </c>
      <c r="H32" s="49">
        <v>35973360.168934546</v>
      </c>
      <c r="I32" s="49">
        <v>35973360.168934546</v>
      </c>
      <c r="J32" s="50">
        <v>0.4672</v>
      </c>
      <c r="K32" s="50">
        <v>1.04</v>
      </c>
      <c r="L32" s="51">
        <v>542190.48446618149</v>
      </c>
      <c r="M32" s="52">
        <v>542190.48446618149</v>
      </c>
      <c r="N32" s="51">
        <v>0</v>
      </c>
      <c r="O32" s="49">
        <v>0</v>
      </c>
      <c r="P32" s="51">
        <v>0</v>
      </c>
      <c r="Q32" s="49">
        <v>54800</v>
      </c>
      <c r="R32" s="27"/>
      <c r="S32" s="27"/>
    </row>
    <row r="33" spans="1:19" ht="14.25">
      <c r="A33" s="27"/>
      <c r="B33" s="44"/>
      <c r="C33" s="45" t="s">
        <v>111</v>
      </c>
      <c r="D33" s="45">
        <v>2030</v>
      </c>
      <c r="E33" s="45" t="s">
        <v>43</v>
      </c>
      <c r="F33" s="49">
        <v>90015004</v>
      </c>
      <c r="G33" s="49">
        <v>33095491.355419781</v>
      </c>
      <c r="H33" s="49">
        <v>33095491.355419781</v>
      </c>
      <c r="I33" s="49">
        <v>33095491.355419781</v>
      </c>
      <c r="J33" s="50">
        <v>0.4672</v>
      </c>
      <c r="K33" s="50">
        <v>1.04</v>
      </c>
      <c r="L33" s="51">
        <v>498815.245708887</v>
      </c>
      <c r="M33" s="52">
        <v>498815.245708887</v>
      </c>
      <c r="N33" s="51">
        <v>0</v>
      </c>
      <c r="O33" s="49">
        <v>0</v>
      </c>
      <c r="P33" s="51">
        <v>0</v>
      </c>
      <c r="Q33" s="49">
        <v>0</v>
      </c>
      <c r="R33" s="27"/>
      <c r="S33" s="27"/>
    </row>
    <row r="34" spans="1:19" ht="14.25">
      <c r="A34" s="27"/>
      <c r="B34" s="44"/>
      <c r="C34" s="45" t="s">
        <v>112</v>
      </c>
      <c r="D34" s="45">
        <v>2031</v>
      </c>
      <c r="E34" s="45" t="s">
        <v>44</v>
      </c>
      <c r="F34" s="49">
        <v>90015004</v>
      </c>
      <c r="G34" s="49">
        <v>30447852.0469862</v>
      </c>
      <c r="H34" s="49">
        <v>30447852.0469862</v>
      </c>
      <c r="I34" s="49">
        <v>30447852.0469862</v>
      </c>
      <c r="J34" s="50">
        <v>0.4672</v>
      </c>
      <c r="K34" s="50">
        <v>1.04</v>
      </c>
      <c r="L34" s="51">
        <v>458910.02605217602</v>
      </c>
      <c r="M34" s="52">
        <v>458910.02605217602</v>
      </c>
      <c r="N34" s="51">
        <v>0</v>
      </c>
      <c r="O34" s="49">
        <v>0</v>
      </c>
      <c r="P34" s="51">
        <v>0</v>
      </c>
      <c r="Q34" s="49">
        <v>0</v>
      </c>
      <c r="R34" s="27"/>
      <c r="S34" s="27"/>
    </row>
    <row r="35" spans="1:19" ht="14.25">
      <c r="A35" s="27"/>
      <c r="B35" s="44"/>
      <c r="C35" s="45"/>
      <c r="D35" s="45">
        <v>2032</v>
      </c>
      <c r="E35" s="45" t="s">
        <v>45</v>
      </c>
      <c r="F35" s="49"/>
      <c r="G35" s="49"/>
      <c r="H35" s="49"/>
      <c r="I35" s="49"/>
      <c r="J35" s="50"/>
      <c r="K35" s="50"/>
      <c r="L35" s="51"/>
      <c r="M35" s="52"/>
      <c r="N35" s="51"/>
      <c r="O35" s="49"/>
      <c r="P35" s="51"/>
      <c r="Q35" s="49"/>
      <c r="R35" s="27"/>
      <c r="S35" s="27"/>
    </row>
    <row r="36" spans="1:19" ht="14.25">
      <c r="A36" s="27"/>
      <c r="B36" s="44"/>
      <c r="C36" s="45"/>
      <c r="D36" s="45">
        <v>2033</v>
      </c>
      <c r="E36" s="45" t="s">
        <v>46</v>
      </c>
      <c r="F36" s="49"/>
      <c r="G36" s="49"/>
      <c r="H36" s="49"/>
      <c r="I36" s="49"/>
      <c r="J36" s="50"/>
      <c r="K36" s="50"/>
      <c r="L36" s="51"/>
      <c r="M36" s="52"/>
      <c r="N36" s="51"/>
      <c r="O36" s="49"/>
      <c r="P36" s="51"/>
      <c r="Q36" s="49"/>
      <c r="R36" s="27"/>
      <c r="S36" s="27"/>
    </row>
    <row r="37" spans="1:19" ht="14.25">
      <c r="A37" s="27"/>
      <c r="B37" s="44"/>
      <c r="C37" s="45"/>
      <c r="D37" s="45">
        <v>2034</v>
      </c>
      <c r="E37" s="45" t="s">
        <v>47</v>
      </c>
      <c r="F37" s="49"/>
      <c r="G37" s="49"/>
      <c r="H37" s="49"/>
      <c r="I37" s="49"/>
      <c r="J37" s="50"/>
      <c r="K37" s="50"/>
      <c r="L37" s="51"/>
      <c r="M37" s="52"/>
      <c r="N37" s="51"/>
      <c r="O37" s="49"/>
      <c r="P37" s="51"/>
      <c r="Q37" s="49"/>
      <c r="R37" s="27"/>
      <c r="S37" s="27"/>
    </row>
    <row r="38" spans="1:19" ht="14.25">
      <c r="A38" s="27"/>
      <c r="B38" s="44"/>
      <c r="C38" s="45"/>
      <c r="D38" s="45">
        <v>2035</v>
      </c>
      <c r="E38" s="45" t="s">
        <v>48</v>
      </c>
      <c r="F38" s="49"/>
      <c r="G38" s="49"/>
      <c r="H38" s="49"/>
      <c r="I38" s="49"/>
      <c r="J38" s="50"/>
      <c r="K38" s="50"/>
      <c r="L38" s="51"/>
      <c r="M38" s="52"/>
      <c r="N38" s="51"/>
      <c r="O38" s="49"/>
      <c r="P38" s="51"/>
      <c r="Q38" s="49"/>
      <c r="R38" s="27"/>
      <c r="S38" s="27"/>
    </row>
    <row r="39" spans="1:19" ht="14.25">
      <c r="A39" s="27"/>
      <c r="B39" s="44"/>
      <c r="C39" s="45"/>
      <c r="D39" s="45">
        <v>2036</v>
      </c>
      <c r="E39" s="45" t="s">
        <v>69</v>
      </c>
      <c r="F39" s="49"/>
      <c r="G39" s="49"/>
      <c r="H39" s="49"/>
      <c r="I39" s="49"/>
      <c r="J39" s="50"/>
      <c r="K39" s="50"/>
      <c r="L39" s="51"/>
      <c r="M39" s="52"/>
      <c r="N39" s="51"/>
      <c r="O39" s="49"/>
      <c r="P39" s="51"/>
      <c r="Q39" s="49"/>
      <c r="R39" s="27"/>
      <c r="S39" s="27"/>
    </row>
    <row r="40" spans="1:19" ht="14.25">
      <c r="A40" s="27"/>
      <c r="B40" s="44"/>
      <c r="C40" s="45"/>
      <c r="D40" s="45">
        <v>2037</v>
      </c>
      <c r="E40" s="45" t="s">
        <v>70</v>
      </c>
      <c r="F40" s="49"/>
      <c r="G40" s="49"/>
      <c r="H40" s="49"/>
      <c r="I40" s="49"/>
      <c r="J40" s="50"/>
      <c r="K40" s="50"/>
      <c r="L40" s="51"/>
      <c r="M40" s="52"/>
      <c r="N40" s="51"/>
      <c r="O40" s="49"/>
      <c r="P40" s="51"/>
      <c r="Q40" s="49"/>
      <c r="R40" s="27"/>
      <c r="S40" s="27"/>
    </row>
    <row r="41" spans="1:19" ht="14.25">
      <c r="A41" s="27"/>
      <c r="B41" s="44"/>
      <c r="C41" s="45"/>
      <c r="D41" s="45">
        <v>2038</v>
      </c>
      <c r="E41" s="45" t="s">
        <v>71</v>
      </c>
      <c r="F41" s="49"/>
      <c r="G41" s="49"/>
      <c r="H41" s="49"/>
      <c r="I41" s="49"/>
      <c r="J41" s="50"/>
      <c r="K41" s="50"/>
      <c r="L41" s="51"/>
      <c r="M41" s="52"/>
      <c r="N41" s="51"/>
      <c r="O41" s="49"/>
      <c r="P41" s="51"/>
      <c r="Q41" s="49"/>
      <c r="R41" s="27"/>
      <c r="S41" s="27"/>
    </row>
    <row r="42" spans="1:19" ht="14.25">
      <c r="A42" s="27"/>
      <c r="B42" s="44"/>
      <c r="C42" s="45"/>
      <c r="D42" s="45">
        <v>2039</v>
      </c>
      <c r="E42" s="45" t="s">
        <v>72</v>
      </c>
      <c r="F42" s="49"/>
      <c r="G42" s="49"/>
      <c r="H42" s="49"/>
      <c r="I42" s="49"/>
      <c r="J42" s="50"/>
      <c r="K42" s="50"/>
      <c r="L42" s="51"/>
      <c r="M42" s="52"/>
      <c r="N42" s="51"/>
      <c r="O42" s="49"/>
      <c r="P42" s="51"/>
      <c r="Q42" s="49"/>
      <c r="R42" s="27"/>
      <c r="S42" s="27"/>
    </row>
    <row r="43" spans="1:19" ht="14.25">
      <c r="A43" s="27"/>
      <c r="B43" s="44"/>
      <c r="C43" s="45"/>
      <c r="D43" s="45">
        <v>2040</v>
      </c>
      <c r="E43" s="45" t="s">
        <v>73</v>
      </c>
      <c r="F43" s="49"/>
      <c r="G43" s="49"/>
      <c r="H43" s="49"/>
      <c r="I43" s="49"/>
      <c r="J43" s="50"/>
      <c r="K43" s="50"/>
      <c r="L43" s="51"/>
      <c r="M43" s="52"/>
      <c r="N43" s="51"/>
      <c r="O43" s="49"/>
      <c r="P43" s="51"/>
      <c r="Q43" s="49"/>
      <c r="R43" s="27"/>
      <c r="S43" s="27"/>
    </row>
    <row r="44" spans="1:19" ht="14.25">
      <c r="A44" s="27"/>
      <c r="B44" s="44"/>
      <c r="C44" s="45"/>
      <c r="D44" s="45">
        <v>2041</v>
      </c>
      <c r="E44" s="45" t="s">
        <v>74</v>
      </c>
      <c r="F44" s="49"/>
      <c r="G44" s="49"/>
      <c r="H44" s="49"/>
      <c r="I44" s="49"/>
      <c r="J44" s="50"/>
      <c r="K44" s="50"/>
      <c r="L44" s="51"/>
      <c r="M44" s="52"/>
      <c r="N44" s="51"/>
      <c r="O44" s="49"/>
      <c r="P44" s="51"/>
      <c r="Q44" s="49"/>
      <c r="R44" s="27"/>
      <c r="S44" s="27"/>
    </row>
    <row r="45" spans="1:19" ht="14.25">
      <c r="A45" s="27"/>
      <c r="B45" s="44"/>
      <c r="C45" s="45"/>
      <c r="D45" s="45">
        <v>2042</v>
      </c>
      <c r="E45" s="45" t="s">
        <v>75</v>
      </c>
      <c r="F45" s="49"/>
      <c r="G45" s="49"/>
      <c r="H45" s="49"/>
      <c r="I45" s="49"/>
      <c r="J45" s="50"/>
      <c r="K45" s="50"/>
      <c r="L45" s="51"/>
      <c r="M45" s="52"/>
      <c r="N45" s="51"/>
      <c r="O45" s="49"/>
      <c r="P45" s="53"/>
      <c r="Q45" s="49" t="s">
        <v>15</v>
      </c>
      <c r="R45" s="27"/>
      <c r="S45" s="27"/>
    </row>
    <row r="46" spans="1:19" ht="14.25">
      <c r="A46" s="27"/>
      <c r="B46" s="48"/>
      <c r="C46" s="54"/>
      <c r="D46" s="27"/>
      <c r="E46" s="28"/>
      <c r="F46" s="44"/>
      <c r="G46" s="44"/>
      <c r="H46" s="44"/>
      <c r="I46" s="44"/>
      <c r="J46" s="44"/>
      <c r="K46" s="44"/>
      <c r="L46" s="44"/>
      <c r="M46" s="44"/>
      <c r="N46" s="44"/>
      <c r="O46" s="44"/>
      <c r="P46" s="44"/>
      <c r="Q46" s="44"/>
      <c r="R46" s="27"/>
      <c r="S46" s="27"/>
    </row>
    <row r="47" spans="1:19" ht="14.25">
      <c r="A47" s="27"/>
      <c r="B47" s="27"/>
      <c r="C47" s="28"/>
      <c r="D47" s="28"/>
      <c r="E47" s="28"/>
      <c r="F47" s="55">
        <v>90015004</v>
      </c>
      <c r="G47" s="44"/>
      <c r="H47" s="44"/>
      <c r="I47" s="44"/>
      <c r="J47" s="44"/>
      <c r="K47" s="44"/>
      <c r="L47" s="44"/>
      <c r="M47" s="44"/>
      <c r="N47" s="55">
        <v>3850215.0797649706</v>
      </c>
      <c r="O47" s="55">
        <v>518680.16551886033</v>
      </c>
      <c r="P47" s="55">
        <v>0</v>
      </c>
      <c r="Q47" s="55">
        <v>822000</v>
      </c>
      <c r="R47" s="27"/>
      <c r="S47" s="27"/>
    </row>
    <row r="48" spans="1:19" s="11" customFormat="1" ht="14.25">
      <c r="A48" s="28"/>
      <c r="B48" s="28"/>
      <c r="C48" s="28"/>
      <c r="D48" s="27"/>
      <c r="E48" s="56" t="s">
        <v>86</v>
      </c>
      <c r="F48" s="57" t="s">
        <v>49</v>
      </c>
      <c r="G48" s="45"/>
      <c r="H48" s="45"/>
      <c r="I48" s="45"/>
      <c r="J48" s="45"/>
      <c r="K48" s="45"/>
      <c r="L48" s="45"/>
      <c r="M48" s="45"/>
      <c r="N48" s="45" t="s">
        <v>50</v>
      </c>
      <c r="O48" s="45" t="s">
        <v>50</v>
      </c>
      <c r="P48" s="45" t="s">
        <v>50</v>
      </c>
      <c r="Q48" s="45" t="s">
        <v>50</v>
      </c>
      <c r="R48" s="28"/>
      <c r="S48" s="28"/>
    </row>
    <row r="49" spans="1:19" ht="14.25">
      <c r="A49" s="27"/>
      <c r="B49" s="27"/>
      <c r="C49" s="28"/>
      <c r="D49" s="27"/>
      <c r="E49" s="28"/>
      <c r="F49" s="48"/>
      <c r="G49" s="27"/>
      <c r="H49" s="27"/>
      <c r="I49" s="27"/>
      <c r="J49" s="27"/>
      <c r="K49" s="27"/>
      <c r="L49" s="27"/>
      <c r="M49" s="27"/>
      <c r="N49" s="27"/>
      <c r="O49" s="27"/>
      <c r="P49" s="27"/>
      <c r="Q49" s="27"/>
      <c r="R49" s="27"/>
      <c r="S49" s="27"/>
    </row>
    <row r="50" spans="1:19" ht="14.25">
      <c r="A50" s="27"/>
      <c r="B50" s="36" t="s">
        <v>51</v>
      </c>
      <c r="C50" s="27"/>
      <c r="D50" s="27"/>
      <c r="E50" s="54"/>
      <c r="F50" s="27"/>
      <c r="G50" s="27"/>
      <c r="H50" s="27"/>
      <c r="I50" s="27"/>
      <c r="J50" s="27"/>
      <c r="K50" s="27"/>
      <c r="L50" s="27"/>
      <c r="M50" s="27"/>
      <c r="N50" s="27"/>
      <c r="O50" s="27"/>
      <c r="P50" s="27"/>
      <c r="Q50" s="27"/>
      <c r="R50" s="27"/>
      <c r="S50" s="27"/>
    </row>
    <row r="51" spans="1:19" ht="14.25">
      <c r="A51" s="27"/>
      <c r="B51" s="27"/>
      <c r="C51" s="36" t="s">
        <v>52</v>
      </c>
      <c r="D51" s="27"/>
      <c r="E51" s="28"/>
      <c r="F51" s="27"/>
      <c r="G51" s="27"/>
      <c r="H51" s="27"/>
      <c r="I51" s="27"/>
      <c r="J51" s="27"/>
      <c r="K51" s="27"/>
      <c r="L51" s="27"/>
      <c r="M51" s="27"/>
      <c r="N51" s="27"/>
      <c r="O51" s="27"/>
      <c r="P51" s="27"/>
      <c r="Q51" s="27"/>
      <c r="R51" s="27"/>
      <c r="S51" s="27"/>
    </row>
    <row r="52" spans="1:19" ht="14.25">
      <c r="A52" s="27"/>
      <c r="B52" s="27"/>
      <c r="C52" s="27"/>
      <c r="D52" s="27"/>
      <c r="E52" s="28"/>
      <c r="F52" s="27"/>
      <c r="G52" s="27"/>
      <c r="H52" s="27"/>
      <c r="I52" s="27"/>
      <c r="J52" s="27"/>
      <c r="K52" s="27"/>
      <c r="L52" s="27"/>
      <c r="M52" s="27"/>
      <c r="N52" s="27"/>
      <c r="O52" s="27"/>
      <c r="P52" s="27"/>
      <c r="Q52" s="27"/>
      <c r="R52" s="27"/>
      <c r="S52" s="27"/>
    </row>
    <row r="53" spans="1:19" ht="14.25">
      <c r="A53" s="27"/>
      <c r="B53" s="48" t="s">
        <v>53</v>
      </c>
      <c r="C53" s="27"/>
      <c r="D53" s="28"/>
      <c r="E53" s="28"/>
      <c r="F53" s="27"/>
      <c r="G53" s="27"/>
      <c r="H53" s="27"/>
      <c r="I53" s="27"/>
      <c r="J53" s="27"/>
      <c r="K53" s="27"/>
      <c r="L53" s="27"/>
      <c r="M53" s="27"/>
      <c r="N53" s="27"/>
      <c r="O53" s="27"/>
      <c r="P53" s="48"/>
      <c r="Q53" s="48"/>
      <c r="R53" s="27"/>
      <c r="S53" s="27"/>
    </row>
    <row r="54" spans="1:19" ht="14.25">
      <c r="A54" s="27"/>
      <c r="B54" s="48"/>
      <c r="C54" s="27"/>
      <c r="D54" s="58" t="s">
        <v>55</v>
      </c>
      <c r="E54" s="59" t="s">
        <v>116</v>
      </c>
      <c r="F54" s="60"/>
      <c r="G54" s="61"/>
      <c r="H54" s="61"/>
      <c r="I54" s="62"/>
      <c r="J54" s="27"/>
      <c r="K54" s="27"/>
      <c r="L54" s="27"/>
      <c r="M54" s="27"/>
      <c r="N54" s="63" t="s">
        <v>54</v>
      </c>
      <c r="O54" s="64"/>
      <c r="P54" s="64"/>
      <c r="Q54" s="48"/>
      <c r="R54" s="27"/>
      <c r="S54" s="27"/>
    </row>
    <row r="55" spans="1:19" ht="14.25">
      <c r="A55" s="27"/>
      <c r="B55" s="27"/>
      <c r="C55" s="27"/>
      <c r="D55" s="65" t="s">
        <v>57</v>
      </c>
      <c r="E55" s="59" t="s">
        <v>117</v>
      </c>
      <c r="F55" s="60"/>
      <c r="G55" s="27"/>
      <c r="H55" s="61"/>
      <c r="I55" s="62"/>
      <c r="J55" s="27"/>
      <c r="K55" s="27"/>
      <c r="L55" s="27"/>
      <c r="M55" s="27"/>
      <c r="N55" s="66" t="s">
        <v>56</v>
      </c>
      <c r="O55" s="67"/>
      <c r="P55" s="67"/>
      <c r="Q55" s="27"/>
      <c r="R55" s="27"/>
      <c r="S55" s="27"/>
    </row>
    <row r="56" spans="1:19" ht="14.25">
      <c r="A56" s="27"/>
      <c r="B56" s="48"/>
      <c r="C56" s="27"/>
      <c r="D56" s="58" t="s">
        <v>58</v>
      </c>
      <c r="E56" s="59" t="s">
        <v>118</v>
      </c>
      <c r="F56" s="68"/>
      <c r="G56" s="61"/>
      <c r="H56" s="61"/>
      <c r="I56" s="62"/>
      <c r="J56" s="27"/>
      <c r="K56" s="27"/>
      <c r="L56" s="27"/>
      <c r="M56" s="27"/>
      <c r="N56" s="69" t="s">
        <v>122</v>
      </c>
      <c r="O56" s="27"/>
      <c r="P56" s="27"/>
      <c r="Q56" s="27"/>
      <c r="R56" s="27"/>
      <c r="S56" s="27"/>
    </row>
    <row r="57" spans="1:19" ht="14.25">
      <c r="A57" s="27"/>
      <c r="B57" s="27"/>
      <c r="C57" s="27"/>
      <c r="D57" s="58" t="s">
        <v>59</v>
      </c>
      <c r="E57" s="70" t="s">
        <v>119</v>
      </c>
      <c r="F57" s="68"/>
      <c r="G57" s="61"/>
      <c r="H57" s="61"/>
      <c r="I57" s="62"/>
      <c r="J57" s="27"/>
      <c r="K57" s="27"/>
      <c r="L57" s="27"/>
      <c r="M57" s="27"/>
      <c r="N57" s="69" t="s">
        <v>76</v>
      </c>
      <c r="O57" s="27"/>
      <c r="P57" s="27"/>
      <c r="Q57" s="27"/>
      <c r="R57" s="27"/>
      <c r="S57" s="27"/>
    </row>
    <row r="58" spans="1:19" ht="14.25">
      <c r="A58" s="27"/>
      <c r="B58" s="27"/>
      <c r="C58" s="27"/>
      <c r="D58" s="27"/>
      <c r="E58" s="71"/>
      <c r="F58" s="48"/>
      <c r="G58" s="48"/>
      <c r="H58" s="48"/>
      <c r="I58" s="27"/>
      <c r="J58" s="27"/>
      <c r="K58" s="27"/>
      <c r="L58" s="27"/>
      <c r="M58" s="27"/>
      <c r="N58" s="36" t="s">
        <v>77</v>
      </c>
      <c r="O58" s="27"/>
      <c r="P58" s="27"/>
      <c r="Q58" s="27"/>
      <c r="R58" s="27"/>
      <c r="S58" s="27"/>
    </row>
    <row r="59" spans="1:19" ht="14.25">
      <c r="A59" s="27"/>
      <c r="B59" s="27"/>
      <c r="C59" s="27"/>
      <c r="D59" s="27"/>
      <c r="E59" s="71"/>
      <c r="F59" s="48"/>
      <c r="G59" s="48"/>
      <c r="H59" s="48"/>
      <c r="I59" s="27"/>
      <c r="J59" s="27"/>
      <c r="K59" s="27"/>
      <c r="L59" s="27"/>
      <c r="M59" s="27"/>
      <c r="N59" s="27"/>
      <c r="O59" s="27"/>
      <c r="P59" s="27"/>
      <c r="Q59" s="27"/>
      <c r="R59" s="27"/>
      <c r="S59" s="27"/>
    </row>
    <row r="60" spans="1:19" ht="14.25">
      <c r="A60" s="27"/>
      <c r="B60" s="27"/>
      <c r="C60" s="27"/>
      <c r="D60" s="27"/>
      <c r="E60" s="71"/>
      <c r="F60" s="48"/>
      <c r="G60" s="48"/>
      <c r="H60" s="48"/>
      <c r="I60" s="27"/>
      <c r="J60" s="27"/>
      <c r="K60" s="27"/>
      <c r="L60" s="27"/>
      <c r="M60" s="27"/>
      <c r="N60" s="27"/>
      <c r="O60" s="27"/>
      <c r="P60" s="27"/>
      <c r="Q60" s="27"/>
      <c r="R60" s="27"/>
      <c r="S60" s="56" t="s">
        <v>123</v>
      </c>
    </row>
    <row r="61" spans="1:19">
      <c r="C61" s="10"/>
      <c r="E61" s="22"/>
      <c r="F61" s="13"/>
      <c r="G61" s="13"/>
      <c r="H61" s="13"/>
    </row>
    <row r="62" spans="1:19">
      <c r="C62" s="10"/>
      <c r="E62" s="22"/>
      <c r="F62" s="13"/>
      <c r="G62" s="13"/>
      <c r="H62" s="13"/>
    </row>
    <row r="64" spans="1:19">
      <c r="C64" s="10"/>
    </row>
    <row r="65" spans="3:3">
      <c r="C65" s="10"/>
    </row>
    <row r="66" spans="3:3">
      <c r="C66" s="10"/>
    </row>
    <row r="67" spans="3:3">
      <c r="C67" s="10"/>
    </row>
    <row r="68" spans="3:3">
      <c r="C68" s="10"/>
    </row>
    <row r="69" spans="3:3">
      <c r="C69" s="10"/>
    </row>
  </sheetData>
  <hyperlinks>
    <hyperlink ref="E57"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0.5"/>
  <cols>
    <col min="1" max="1" width="155.5" customWidth="1"/>
  </cols>
  <sheetData>
    <row r="1" spans="1:1" ht="11.25">
      <c r="A1" s="23" t="s">
        <v>87</v>
      </c>
    </row>
    <row r="2" spans="1:1" ht="15">
      <c r="A2" s="14" t="s">
        <v>88</v>
      </c>
    </row>
    <row r="3" spans="1:1">
      <c r="A3" s="9"/>
    </row>
    <row r="4" spans="1:1" ht="31.5">
      <c r="A4" s="15" t="s">
        <v>89</v>
      </c>
    </row>
    <row r="5" spans="1:1">
      <c r="A5" s="15" t="s">
        <v>60</v>
      </c>
    </row>
    <row r="6" spans="1:1" ht="21">
      <c r="A6" s="16" t="s">
        <v>90</v>
      </c>
    </row>
    <row r="7" spans="1:1" ht="25.5">
      <c r="A7" s="16" t="s">
        <v>91</v>
      </c>
    </row>
    <row r="8" spans="1:1" ht="21">
      <c r="A8" s="16" t="s">
        <v>92</v>
      </c>
    </row>
    <row r="9" spans="1:1">
      <c r="A9" s="15" t="s">
        <v>93</v>
      </c>
    </row>
    <row r="10" spans="1:1" ht="21">
      <c r="A10" s="16" t="s">
        <v>61</v>
      </c>
    </row>
    <row r="11" spans="1:1" ht="21">
      <c r="A11" s="16" t="s">
        <v>94</v>
      </c>
    </row>
    <row r="12" spans="1:1">
      <c r="A12" s="16" t="s">
        <v>62</v>
      </c>
    </row>
    <row r="13" spans="1:1">
      <c r="A13" s="17" t="s">
        <v>63</v>
      </c>
    </row>
    <row r="14" spans="1:1">
      <c r="A14" s="17" t="s">
        <v>64</v>
      </c>
    </row>
    <row r="15" spans="1:1">
      <c r="A15" s="17" t="s">
        <v>65</v>
      </c>
    </row>
    <row r="16" spans="1:1">
      <c r="A16" s="17" t="s">
        <v>66</v>
      </c>
    </row>
    <row r="17" spans="1:1">
      <c r="A17" s="17" t="s">
        <v>67</v>
      </c>
    </row>
    <row r="18" spans="1:1">
      <c r="A18" s="17" t="s">
        <v>68</v>
      </c>
    </row>
    <row r="19" spans="1:1">
      <c r="A19" s="9"/>
    </row>
    <row r="20" spans="1:1" ht="15">
      <c r="A20" s="18" t="s">
        <v>95</v>
      </c>
    </row>
    <row r="21" spans="1:1">
      <c r="A21" s="9"/>
    </row>
    <row r="22" spans="1:1" ht="105">
      <c r="A22" s="19" t="s">
        <v>96</v>
      </c>
    </row>
    <row r="23" spans="1:1" ht="15.75">
      <c r="A23" s="24"/>
    </row>
    <row r="24" spans="1:1" ht="15">
      <c r="A24" s="20" t="s">
        <v>97</v>
      </c>
    </row>
    <row r="25" spans="1:1">
      <c r="A25" s="9"/>
    </row>
    <row r="26" spans="1:1">
      <c r="A26" s="21"/>
    </row>
    <row r="27" spans="1:1">
      <c r="A27"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1"/>
  <sheetViews>
    <sheetView workbookViewId="0">
      <selection activeCell="G23" sqref="G23"/>
    </sheetView>
  </sheetViews>
  <sheetFormatPr defaultRowHeight="10.5"/>
  <cols>
    <col min="2" max="2" width="15.33203125" bestFit="1" customWidth="1"/>
    <col min="3" max="3" width="8.33203125" bestFit="1" customWidth="1"/>
    <col min="4" max="4" width="17.5" bestFit="1" customWidth="1"/>
    <col min="5" max="5" width="16.6640625" bestFit="1" customWidth="1"/>
  </cols>
  <sheetData>
    <row r="1" spans="1:7">
      <c r="B1" t="s">
        <v>7</v>
      </c>
      <c r="C1" s="8" t="s">
        <v>6</v>
      </c>
      <c r="D1" t="s">
        <v>5</v>
      </c>
      <c r="E1" t="s">
        <v>4</v>
      </c>
    </row>
    <row r="2" spans="1:7" ht="11.25" thickBot="1">
      <c r="A2">
        <v>2005</v>
      </c>
    </row>
    <row r="3" spans="1:7" ht="15" thickBot="1">
      <c r="A3">
        <v>2006</v>
      </c>
      <c r="B3" s="4">
        <v>205256973</v>
      </c>
      <c r="C3">
        <v>2005</v>
      </c>
      <c r="D3" s="4">
        <v>198278688</v>
      </c>
      <c r="E3" s="6"/>
    </row>
    <row r="4" spans="1:7" ht="15" thickBot="1">
      <c r="A4">
        <v>2007</v>
      </c>
      <c r="B4" s="4">
        <v>211436959</v>
      </c>
      <c r="C4">
        <v>2006</v>
      </c>
      <c r="D4" s="4">
        <v>206851912</v>
      </c>
      <c r="E4" s="6"/>
    </row>
    <row r="5" spans="1:7" ht="15" thickBot="1">
      <c r="A5">
        <v>2008</v>
      </c>
      <c r="B5" s="5">
        <v>253066124</v>
      </c>
      <c r="C5">
        <v>2007</v>
      </c>
      <c r="D5" s="4">
        <v>206395120</v>
      </c>
      <c r="E5" s="6"/>
    </row>
    <row r="6" spans="1:7" ht="15" thickBot="1">
      <c r="A6">
        <v>2009</v>
      </c>
      <c r="B6" s="5">
        <v>255741958</v>
      </c>
      <c r="C6">
        <v>2008</v>
      </c>
      <c r="D6" s="5">
        <v>252353785</v>
      </c>
      <c r="E6" s="6"/>
    </row>
    <row r="7" spans="1:7" ht="15" thickBot="1">
      <c r="A7">
        <v>2010</v>
      </c>
      <c r="B7" s="5">
        <v>243225754</v>
      </c>
      <c r="C7">
        <v>2009</v>
      </c>
      <c r="D7" s="5">
        <v>261738433</v>
      </c>
      <c r="E7" s="6"/>
    </row>
    <row r="8" spans="1:7" ht="15" thickBot="1">
      <c r="A8">
        <v>2011</v>
      </c>
      <c r="B8" s="5">
        <v>238506784</v>
      </c>
      <c r="C8">
        <v>2010</v>
      </c>
      <c r="D8" s="5">
        <v>249556313</v>
      </c>
      <c r="E8" s="6"/>
    </row>
    <row r="9" spans="1:7" ht="15" thickBot="1">
      <c r="A9">
        <v>2012</v>
      </c>
      <c r="B9" s="5">
        <v>253866332</v>
      </c>
      <c r="C9">
        <v>2011</v>
      </c>
      <c r="D9" s="5">
        <v>249209726</v>
      </c>
      <c r="E9" s="6"/>
    </row>
    <row r="10" spans="1:7" ht="15" thickBot="1">
      <c r="A10">
        <v>2013</v>
      </c>
      <c r="B10" s="5">
        <v>276416866</v>
      </c>
      <c r="C10">
        <v>2012</v>
      </c>
      <c r="D10" s="5">
        <v>253866332</v>
      </c>
    </row>
    <row r="11" spans="1:7" ht="15" thickBot="1">
      <c r="A11">
        <v>2014</v>
      </c>
      <c r="B11" s="5">
        <v>280000000</v>
      </c>
      <c r="C11">
        <v>2013</v>
      </c>
      <c r="D11" s="5">
        <v>276416866</v>
      </c>
    </row>
    <row r="14" spans="1:7">
      <c r="B14" s="1">
        <f>B11-B10</f>
        <v>3583134</v>
      </c>
      <c r="D14" s="3">
        <f>(D11/D3)^(1/9)-1</f>
        <v>3.7604999847480114E-2</v>
      </c>
      <c r="E14" t="s">
        <v>3</v>
      </c>
      <c r="F14" s="3">
        <f>(B11-B10)/B10</f>
        <v>1.296279077268751E-2</v>
      </c>
      <c r="G14" s="3">
        <f>(D11/D3)^(1/9)-1</f>
        <v>3.7604999847480114E-2</v>
      </c>
    </row>
    <row r="15" spans="1:7">
      <c r="B15" s="7">
        <f>B14/B8</f>
        <v>1.5023195315064916E-2</v>
      </c>
    </row>
    <row r="17" spans="2:2">
      <c r="B17" s="1"/>
    </row>
    <row r="18" spans="2:2">
      <c r="B18" s="2"/>
    </row>
    <row r="21" spans="2:2">
      <c r="B21"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4D-CDR-2018</vt:lpstr>
      <vt:lpstr>4D-CDR-2018-Instr</vt:lpstr>
      <vt:lpstr>CAD CPTD Values</vt:lpstr>
      <vt:lpstr>'4D-CDR-2018'!Print_Area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Sonny Monroe</dc:creator>
  <cp:lastModifiedBy>Michelle Luera</cp:lastModifiedBy>
  <cp:lastPrinted>2018-06-23T18:45:20Z</cp:lastPrinted>
  <dcterms:created xsi:type="dcterms:W3CDTF">2013-04-04T15:14:33Z</dcterms:created>
  <dcterms:modified xsi:type="dcterms:W3CDTF">2018-09-13T14:11:49Z</dcterms:modified>
</cp:coreProperties>
</file>