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5E4527A0-B81F-476F-91E7-5546F4120DE4}" xr6:coauthVersionLast="45" xr6:coauthVersionMax="45" xr10:uidLastSave="{00000000-0000-0000-0000-000000000000}"/>
  <bookViews>
    <workbookView xWindow="-90" yWindow="-90" windowWidth="19380" windowHeight="10380" xr2:uid="{FBCEFBC3-EFB9-43F7-A482-4027BCC95B2B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N42" i="1"/>
  <c r="L42" i="1"/>
  <c r="M40" i="1"/>
  <c r="L40" i="1"/>
  <c r="N40" i="1"/>
  <c r="N39" i="1"/>
  <c r="M39" i="1"/>
  <c r="N38" i="1"/>
  <c r="M37" i="1"/>
  <c r="N35" i="1"/>
  <c r="M35" i="1"/>
  <c r="L35" i="1"/>
  <c r="L34" i="1"/>
  <c r="L33" i="1"/>
  <c r="L30" i="1"/>
  <c r="M30" i="1"/>
  <c r="L29" i="1"/>
  <c r="L26" i="1"/>
  <c r="L22" i="1"/>
  <c r="M21" i="1"/>
  <c r="M16" i="1"/>
  <c r="F47" i="1"/>
  <c r="N34" i="1" l="1"/>
  <c r="N30" i="1"/>
  <c r="N16" i="1"/>
  <c r="L18" i="1"/>
  <c r="M28" i="1"/>
  <c r="M29" i="1"/>
  <c r="M18" i="1"/>
  <c r="L20" i="1"/>
  <c r="N20" i="1" s="1"/>
  <c r="M26" i="1"/>
  <c r="N26" i="1" s="1"/>
  <c r="N29" i="1"/>
  <c r="M34" i="1"/>
  <c r="N37" i="1"/>
  <c r="L39" i="1"/>
  <c r="M42" i="1"/>
  <c r="N45" i="1"/>
  <c r="L36" i="1"/>
  <c r="L44" i="1"/>
  <c r="L25" i="1"/>
  <c r="N25" i="1" s="1"/>
  <c r="M27" i="1"/>
  <c r="M36" i="1"/>
  <c r="L41" i="1"/>
  <c r="M44" i="1"/>
  <c r="L17" i="1"/>
  <c r="M17" i="1"/>
  <c r="L19" i="1"/>
  <c r="L32" i="1"/>
  <c r="N32" i="1" s="1"/>
  <c r="M33" i="1"/>
  <c r="N36" i="1"/>
  <c r="L38" i="1"/>
  <c r="M41" i="1"/>
  <c r="N44" i="1"/>
  <c r="M20" i="1"/>
  <c r="M25" i="1"/>
  <c r="N17" i="1"/>
  <c r="M22" i="1"/>
  <c r="N22" i="1" s="1"/>
  <c r="N33" i="1"/>
  <c r="M38" i="1"/>
  <c r="N41" i="1"/>
  <c r="L24" i="1"/>
  <c r="N24" i="1" s="1"/>
  <c r="L16" i="1"/>
  <c r="L21" i="1"/>
  <c r="N21" i="1" s="1"/>
  <c r="M23" i="1"/>
  <c r="M24" i="1"/>
  <c r="M31" i="1"/>
  <c r="M32" i="1"/>
  <c r="L37" i="1"/>
  <c r="L45" i="1"/>
  <c r="N19" i="1" l="1"/>
  <c r="L28" i="1"/>
  <c r="N28" i="1" s="1"/>
  <c r="Q47" i="1"/>
  <c r="L23" i="1"/>
  <c r="N23" i="1" s="1"/>
  <c r="N18" i="1"/>
  <c r="N47" i="1" s="1"/>
  <c r="M19" i="1"/>
  <c r="L31" i="1"/>
  <c r="N31" i="1" s="1"/>
  <c r="O47" i="1"/>
  <c r="L27" i="1"/>
  <c r="N27" i="1" s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<sst xmlns="http://schemas.openxmlformats.org/spreadsheetml/2006/main" count="255" uniqueCount="106">
  <si>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</si>
  <si>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</si>
  <si>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</si>
  <si>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</si>
  <si>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</si>
  <si>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</si>
  <si>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</si>
  <si>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</si>
  <si>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</si>
  <si>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</si>
  <si>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</si>
  <si>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</si>
  <si>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</si>
  <si>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</si>
  <si>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</si>
  <si>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</si>
  <si>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</si>
  <si>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</si>
  <si>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</si>
  <si>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</si>
  <si>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</si>
  <si>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</si>
  <si>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</si>
  <si>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</si>
  <si>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</si>
  <si>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</si>
  <si>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</si>
  <si>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</si>
  <si>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</si>
  <si>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</si>
  <si>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</si>
  <si>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</si>
  <si>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</si>
  <si>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</si>
  <si>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</si>
  <si>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</si>
  <si>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</si>
  <si>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</si>
  <si>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</si>
  <si>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</si>
  <si>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</si>
  <si>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</si>
  <si>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</si>
  <si>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</si>
  <si>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</si>
  <si>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</si>
  <si>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</si>
  <si>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</si>
  <si>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</si>
  <si>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</si>
  <si>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</si>
  <si>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</si>
  <si>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</si>
  <si>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</si>
  <si>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</si>
  <si>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</si>
  <si>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</si>
  <si>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</si>
  <si>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</si>
  <si>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</si>
  <si>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</si>
  <si>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</si>
  <si>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</si>
  <si>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</si>
  <si>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</si>
  <si>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</si>
  <si>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</si>
  <si>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</si>
  <si>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</si>
  <si>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</si>
  <si>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</si>
  <si>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</si>
  <si>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</si>
  <si>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</si>
  <si>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</si>
  <si>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</si>
  <si>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</si>
  <si>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</si>
  <si>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</si>
  <si>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</si>
  <si>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</si>
  <si>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</si>
  <si>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</si>
  <si>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</si>
  <si>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Fort Stockton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</si>
  <si>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</si>
  <si>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</si>
  <si>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</si>
  <si>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</si>
  <si>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</si>
  <si>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</si>
  <si>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</si>
  <si>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</si>
  <si>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</si>
  <si>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</si>
  <si>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</si>
  <si>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</si>
  <si>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</si>
  <si>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</si>
  <si>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</si>
  <si>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</si>
  <si>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</si>
  <si>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</si>
  <si>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12-15-2014</t>
  </si>
  <si>
    <t>186902</t>
  </si>
  <si>
    <t>RE ROSEROCK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</si>
</sst>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2"/>
    <xf numFmtId="0" fontId="4" fillId="0" borderId="0" xfId="2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" applyFont="1"/>
    <xf numFmtId="0" fontId="9" fillId="0" borderId="0" xfId="2" applyFont="1"/>
    <xf numFmtId="0" fontId="10" fillId="0" borderId="0" xfId="2" applyFont="1"/>
    <xf numFmtId="0" fontId="4" fillId="0" borderId="1" xfId="2" applyBorder="1" applyAlignment="1">
      <alignment horizontal="right"/>
    </xf>
    <xf numFmtId="164" fontId="4" fillId="0" borderId="2" xfId="2" applyNumberFormat="1" applyBorder="1" applyAlignment="1">
      <alignment horizontal="center"/>
    </xf>
    <xf numFmtId="0" fontId="4" fillId="0" borderId="3" xfId="2" applyBorder="1"/>
    <xf numFmtId="0" fontId="4" fillId="0" borderId="0" xfId="2" applyAlignment="1">
      <alignment horizontal="center" wrapText="1"/>
    </xf>
    <xf numFmtId="0" fontId="11" fillId="0" borderId="1" xfId="2" applyFont="1" applyBorder="1" applyAlignment="1">
      <alignment horizontal="right"/>
    </xf>
    <xf numFmtId="49" fontId="4" fillId="0" borderId="0" xfId="2" applyNumberFormat="1"/>
    <xf numFmtId="0" fontId="4" fillId="0" borderId="0" xfId="2" applyAlignment="1">
      <alignment horizontal="right"/>
    </xf>
    <xf numFmtId="165" fontId="4" fillId="0" borderId="0" xfId="2" applyNumberFormat="1"/>
    <xf numFmtId="1" fontId="4" fillId="0" borderId="0" xfId="2" applyNumberFormat="1"/>
    <xf numFmtId="0" fontId="4" fillId="0" borderId="0" xfId="2" applyAlignment="1">
      <alignment horizontal="left"/>
    </xf>
    <xf numFmtId="0" fontId="11" fillId="0" borderId="4" xfId="2" applyFont="1" applyBorder="1" applyAlignment="1">
      <alignment horizontal="right"/>
    </xf>
    <xf numFmtId="0" fontId="4" fillId="0" borderId="0" xfId="2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2" xfId="2" applyBorder="1" applyAlignment="1">
      <alignment horizontal="center"/>
    </xf>
    <xf numFmtId="165" fontId="4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4" fillId="2" borderId="2" xfId="2" applyNumberFormat="1" applyFill="1" applyBorder="1" applyAlignment="1">
      <alignment horizontal="right"/>
    </xf>
    <xf numFmtId="0" fontId="4" fillId="2" borderId="2" xfId="2" applyFill="1" applyBorder="1" applyAlignment="1">
      <alignment horizontal="right"/>
    </xf>
    <xf numFmtId="165" fontId="4" fillId="3" borderId="2" xfId="2" applyNumberFormat="1" applyFill="1" applyBorder="1" applyAlignment="1">
      <alignment horizontal="right"/>
    </xf>
    <xf numFmtId="166" fontId="4" fillId="3" borderId="2" xfId="2" applyNumberFormat="1" applyFill="1" applyBorder="1" applyAlignment="1">
      <alignment horizontal="right"/>
    </xf>
    <xf numFmtId="167" fontId="4" fillId="3" borderId="2" xfId="2" applyNumberFormat="1" applyFill="1" applyBorder="1" applyAlignment="1">
      <alignment horizontal="right"/>
    </xf>
    <xf numFmtId="0" fontId="4" fillId="0" borderId="2" xfId="2" applyBorder="1"/>
    <xf numFmtId="165" fontId="4" fillId="0" borderId="2" xfId="2" applyNumberFormat="1" applyBorder="1"/>
    <xf numFmtId="165" fontId="4" fillId="0" borderId="2" xfId="2" applyNumberFormat="1" applyBorder="1" applyAlignment="1">
      <alignment horizontal="center"/>
    </xf>
    <xf numFmtId="0" fontId="4" fillId="0" borderId="5" xfId="2" applyBorder="1" applyAlignment="1">
      <alignment horizontal="left"/>
    </xf>
    <xf numFmtId="0" fontId="4" fillId="0" borderId="5" xfId="2" applyBorder="1"/>
    <xf numFmtId="0" fontId="11" fillId="2" borderId="2" xfId="2" applyFont="1" applyFill="1" applyBorder="1" applyAlignment="1">
      <alignment horizontal="left"/>
    </xf>
    <xf numFmtId="0" fontId="4" fillId="2" borderId="0" xfId="2" applyFill="1"/>
    <xf numFmtId="0" fontId="11" fillId="0" borderId="0" xfId="2" applyFont="1" applyAlignment="1">
      <alignment horizontal="right"/>
    </xf>
    <xf numFmtId="0" fontId="11" fillId="3" borderId="2" xfId="2" applyFont="1" applyFill="1" applyBorder="1" applyAlignment="1">
      <alignment horizontal="left"/>
    </xf>
    <xf numFmtId="0" fontId="4" fillId="3" borderId="0" xfId="2" applyFill="1"/>
    <xf numFmtId="0" fontId="11" fillId="0" borderId="0" xfId="2" applyFont="1" applyAlignment="1">
      <alignment horizontal="left"/>
    </xf>
    <xf numFmtId="0" fontId="2" fillId="0" borderId="6" xfId="1" applyFill="1" applyBorder="1" applyAlignment="1">
      <alignment horizontal="left"/>
    </xf>
    <xf numFmtId="49" fontId="1" fillId="0" borderId="0" xfId="2" applyNumberFormat="1" applyFont="1"/>
  </cellXfs>
  <cellStyles count="4">
    <cellStyle name="Currency 3" xfId="3" xr:uid="{33FBFEAB-39BA-4983-86EA-18C4730831F4}"/>
    <cellStyle name="Hyperlink" xfId="1" builtinId="8"/>
    <cellStyle name="Normal" xfId="0" builtinId="0"/>
    <cellStyle name="Normal 5" xfId="2" xr:uid="{FD71C173-C818-43C4-BD4C-3E8AE702B2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A1C3-4BDD-4E47-B273-8DC2041CB15C}">
  <sheetPr>
    <tabColor theme="6" tint="-0.249977111117893"/>
    <pageSetUpPr fitToPage="1"/>
  </sheetPr>
  <dimension ref="A1:S69"/>
  <sheetViews>
    <sheetView tabSelected="1" topLeftCell="A7" zoomScaleNormal="100" zoomScalePageLayoutView="50" workbookViewId="0">
      <selection activeCell="H8" sqref="H8"/>
    </sheetView>
  </sheetViews>
  <sheetFormatPr defaultColWidth="10.64453125" defaultRowHeight="14.75" x14ac:dyDescent="0.75"/>
  <cols>
    <col min="1" max="1" width="39.64453125" style="2" customWidth="1"/>
    <col min="2" max="2" width="13.8203125" style="2" customWidth="1"/>
    <col min="3" max="3" width="20" style="3" customWidth="1"/>
    <col min="4" max="4" width="10.64453125" style="2"/>
    <col min="5" max="5" width="15.17578125" style="3" customWidth="1"/>
    <col min="6" max="6" width="20" style="2" customWidth="1"/>
    <col min="7" max="7" width="19.8203125" style="2" customWidth="1"/>
    <col min="8" max="8" width="25.64453125" style="2" customWidth="1"/>
    <col min="9" max="9" width="18.3515625" style="2" customWidth="1"/>
    <col min="10" max="10" width="14.3515625" style="2" customWidth="1"/>
    <col min="11" max="11" width="10.64453125" style="2"/>
    <col min="12" max="12" width="18.3515625" style="2" customWidth="1"/>
    <col min="13" max="13" width="14.3515625" style="2" customWidth="1"/>
    <col min="14" max="14" width="15.8203125" style="2" customWidth="1"/>
    <col min="15" max="15" width="13.64453125" style="2" customWidth="1"/>
    <col min="16" max="16" width="15.64453125" style="2" customWidth="1"/>
    <col min="17" max="17" width="17.8203125" style="2" customWidth="1"/>
    <col min="18" max="18" width="10.64453125" style="2"/>
    <col min="19" max="19" width="29.64453125" style="2" customWidth="1"/>
    <col min="20" max="16384" width="10.64453125" style="2"/>
  </cols>
  <sheetData>
    <row r="1" spans="1:19" x14ac:dyDescent="0.75">
      <c r="A1" s="1" t="s">
        <v>0</v>
      </c>
      <c r="N1"/>
      <c r="O1"/>
      <c r="P1" s="4" t="s">
        <v>1</v>
      </c>
      <c r="Q1" t="s">
        <v>104</v>
      </c>
    </row>
    <row r="2" spans="1:19" ht="18.5" x14ac:dyDescent="0.9">
      <c r="G2" s="5" t="s">
        <v>2</v>
      </c>
    </row>
    <row r="3" spans="1:19" ht="16" x14ac:dyDescent="0.8">
      <c r="G3" s="3" t="s">
        <v>3</v>
      </c>
      <c r="I3" s="6"/>
      <c r="N3" s="7"/>
      <c r="O3" s="8"/>
      <c r="P3" s="8"/>
    </row>
    <row r="4" spans="1:19" x14ac:dyDescent="0.75">
      <c r="G4" s="9" t="s">
        <v>4</v>
      </c>
      <c r="H4" s="10">
        <v>1012</v>
      </c>
      <c r="I4" s="11"/>
      <c r="J4" s="12"/>
    </row>
    <row r="5" spans="1:19" x14ac:dyDescent="0.75">
      <c r="G5" s="13" t="s">
        <v>5</v>
      </c>
      <c r="H5" s="14" t="s">
        <v>83</v>
      </c>
    </row>
    <row r="6" spans="1:19" x14ac:dyDescent="0.75">
      <c r="G6" s="15" t="s">
        <v>6</v>
      </c>
      <c r="H6" s="14" t="s">
        <v>84</v>
      </c>
    </row>
    <row r="7" spans="1:19" x14ac:dyDescent="0.75">
      <c r="G7" s="15" t="s">
        <v>7</v>
      </c>
      <c r="H7" s="45" t="s">
        <v>105</v>
      </c>
    </row>
    <row r="8" spans="1:19" x14ac:dyDescent="0.75">
      <c r="G8" s="15" t="s">
        <v>8</v>
      </c>
      <c r="H8" s="16">
        <v>30000000</v>
      </c>
    </row>
    <row r="9" spans="1:19" x14ac:dyDescent="0.75">
      <c r="G9" s="15" t="s">
        <v>9</v>
      </c>
      <c r="H9" s="14" t="s">
        <v>103</v>
      </c>
      <c r="I9" s="11"/>
    </row>
    <row r="10" spans="1:19" x14ac:dyDescent="0.75">
      <c r="G10" s="15" t="s">
        <v>10</v>
      </c>
      <c r="H10" s="17">
        <v>2015</v>
      </c>
      <c r="I10" s="11"/>
      <c r="O10" s="2" t="s">
        <v>11</v>
      </c>
    </row>
    <row r="11" spans="1:19" x14ac:dyDescent="0.75">
      <c r="G11" s="15" t="s">
        <v>12</v>
      </c>
      <c r="H11" s="17">
        <v>2017</v>
      </c>
    </row>
    <row r="12" spans="1:19" x14ac:dyDescent="0.75">
      <c r="A12" s="18"/>
      <c r="G12" s="19" t="s">
        <v>13</v>
      </c>
      <c r="H12" s="17">
        <v>2015</v>
      </c>
      <c r="I12" s="2" t="s">
        <v>14</v>
      </c>
    </row>
    <row r="13" spans="1:19" x14ac:dyDescent="0.75">
      <c r="G13" s="19" t="s">
        <v>15</v>
      </c>
      <c r="H13" s="17">
        <v>2031</v>
      </c>
      <c r="I13" s="2" t="s">
        <v>16</v>
      </c>
    </row>
    <row r="15" spans="1:19" s="20" customFormat="1" ht="83.25" customHeight="1" x14ac:dyDescent="0.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7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7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75">
      <c r="B18" s="25" t="s">
        <v>86</v>
      </c>
      <c r="C18" s="25" t="s">
        <v>85</v>
      </c>
      <c r="D18" s="25">
        <v>2015</v>
      </c>
      <c r="E18" s="25" t="s">
        <v>35</v>
      </c>
      <c r="F18" s="26">
        <v>123072081</v>
      </c>
      <c r="G18" s="26">
        <v>0</v>
      </c>
      <c r="H18" s="26">
        <v>0</v>
      </c>
      <c r="I18" s="26">
        <v>0</v>
      </c>
      <c r="J18" s="28">
        <v>0.219</v>
      </c>
      <c r="K18" s="28">
        <v>1.04</v>
      </c>
      <c r="L18" s="26">
        <f t="shared" si="0"/>
        <v>0</v>
      </c>
      <c r="M18" s="26">
        <f t="shared" si="1"/>
        <v>0</v>
      </c>
      <c r="N18" s="26">
        <f t="shared" si="2"/>
        <v>0</v>
      </c>
      <c r="O18" s="26">
        <v>0</v>
      </c>
      <c r="P18" s="26"/>
      <c r="Q18" s="26">
        <v>0</v>
      </c>
    </row>
    <row r="19" spans="2:17" x14ac:dyDescent="0.75">
      <c r="B19" s="25" t="s">
        <v>87</v>
      </c>
      <c r="C19" s="25" t="s">
        <v>85</v>
      </c>
      <c r="D19" s="25">
        <v>2016</v>
      </c>
      <c r="E19" s="25" t="s">
        <v>36</v>
      </c>
      <c r="F19" s="26">
        <v>285779000</v>
      </c>
      <c r="G19" s="26">
        <v>61356040</v>
      </c>
      <c r="H19" s="26">
        <v>61356040</v>
      </c>
      <c r="I19" s="26">
        <v>61356040</v>
      </c>
      <c r="J19" s="28">
        <v>0.22</v>
      </c>
      <c r="K19" s="28">
        <v>1.04</v>
      </c>
      <c r="L19" s="26">
        <f t="shared" si="0"/>
        <v>773086.10400000005</v>
      </c>
      <c r="M19" s="26">
        <f t="shared" si="1"/>
        <v>773086.10400000005</v>
      </c>
      <c r="N19" s="26">
        <f t="shared" si="2"/>
        <v>0</v>
      </c>
      <c r="O19" s="26">
        <v>0</v>
      </c>
      <c r="P19" s="26"/>
      <c r="Q19" s="26">
        <v>0</v>
      </c>
    </row>
    <row r="20" spans="2:17" x14ac:dyDescent="0.75">
      <c r="B20" s="25" t="s">
        <v>85</v>
      </c>
      <c r="C20" s="25" t="s">
        <v>88</v>
      </c>
      <c r="D20" s="25">
        <v>2017</v>
      </c>
      <c r="E20" s="25" t="s">
        <v>37</v>
      </c>
      <c r="F20" s="26">
        <v>285779000</v>
      </c>
      <c r="G20" s="26">
        <v>179550000</v>
      </c>
      <c r="H20" s="26">
        <v>179550000</v>
      </c>
      <c r="I20" s="26">
        <v>30000000</v>
      </c>
      <c r="J20" s="28">
        <v>0.2135</v>
      </c>
      <c r="K20" s="28">
        <v>1.04</v>
      </c>
      <c r="L20" s="26">
        <f t="shared" si="0"/>
        <v>2250659.25</v>
      </c>
      <c r="M20" s="26">
        <f t="shared" si="1"/>
        <v>695339.25</v>
      </c>
      <c r="N20" s="26">
        <f t="shared" si="2"/>
        <v>1555320</v>
      </c>
      <c r="O20" s="26">
        <v>1555320</v>
      </c>
      <c r="P20" s="26"/>
      <c r="Q20" s="26">
        <v>0</v>
      </c>
    </row>
    <row r="21" spans="2:17" x14ac:dyDescent="0.75">
      <c r="B21" s="25" t="s">
        <v>85</v>
      </c>
      <c r="C21" s="25" t="s">
        <v>89</v>
      </c>
      <c r="D21" s="25">
        <v>2018</v>
      </c>
      <c r="E21" s="25" t="s">
        <v>38</v>
      </c>
      <c r="F21" s="26">
        <v>285779000</v>
      </c>
      <c r="G21" s="26">
        <v>150600000</v>
      </c>
      <c r="H21" s="26">
        <v>150600000</v>
      </c>
      <c r="I21" s="26">
        <v>30000000</v>
      </c>
      <c r="J21" s="28">
        <v>0.19539999999999999</v>
      </c>
      <c r="K21" s="28">
        <v>1.04</v>
      </c>
      <c r="L21" s="26">
        <f t="shared" si="0"/>
        <v>1860512.4000000001</v>
      </c>
      <c r="M21" s="26">
        <f t="shared" si="1"/>
        <v>606272.4</v>
      </c>
      <c r="N21" s="26">
        <f t="shared" si="2"/>
        <v>1254240</v>
      </c>
      <c r="O21" s="26">
        <v>112189</v>
      </c>
      <c r="P21" s="26"/>
      <c r="Q21" s="26">
        <v>225900</v>
      </c>
    </row>
    <row r="22" spans="2:17" x14ac:dyDescent="0.75">
      <c r="B22" s="25" t="s">
        <v>85</v>
      </c>
      <c r="C22" s="25" t="s">
        <v>90</v>
      </c>
      <c r="D22" s="25">
        <v>2019</v>
      </c>
      <c r="E22" s="25" t="s">
        <v>39</v>
      </c>
      <c r="F22" s="26">
        <v>285779000</v>
      </c>
      <c r="G22" s="26">
        <v>128000000</v>
      </c>
      <c r="H22" s="26">
        <v>128000000</v>
      </c>
      <c r="I22" s="26">
        <v>30000000</v>
      </c>
      <c r="J22" s="28">
        <v>0.25519999999999998</v>
      </c>
      <c r="K22" s="28">
        <v>0.97</v>
      </c>
      <c r="L22" s="26">
        <f t="shared" si="0"/>
        <v>1568256</v>
      </c>
      <c r="M22" s="26">
        <f t="shared" si="1"/>
        <v>617656</v>
      </c>
      <c r="N22" s="26">
        <f t="shared" si="2"/>
        <v>950600</v>
      </c>
      <c r="O22" s="26">
        <v>0</v>
      </c>
      <c r="P22" s="26"/>
      <c r="Q22" s="26">
        <v>225900</v>
      </c>
    </row>
    <row r="23" spans="2:17" x14ac:dyDescent="0.75">
      <c r="B23" s="25" t="s">
        <v>85</v>
      </c>
      <c r="C23" s="25" t="s">
        <v>91</v>
      </c>
      <c r="D23" s="25">
        <v>2020</v>
      </c>
      <c r="E23" s="25" t="s">
        <v>40</v>
      </c>
      <c r="F23" s="30">
        <v>285779000</v>
      </c>
      <c r="G23" s="30">
        <v>117169390</v>
      </c>
      <c r="H23" s="30">
        <v>117169390</v>
      </c>
      <c r="I23" s="30">
        <v>30000000</v>
      </c>
      <c r="J23" s="31">
        <v>0.25519999999999998</v>
      </c>
      <c r="K23" s="31">
        <v>0.95649826000000004</v>
      </c>
      <c r="L23" s="30">
        <f t="shared" si="0"/>
        <v>1419739.459882614</v>
      </c>
      <c r="M23" s="30">
        <f t="shared" si="1"/>
        <v>585965.76127999998</v>
      </c>
      <c r="N23" s="30">
        <f t="shared" si="2"/>
        <v>833773.69860261399</v>
      </c>
      <c r="O23" s="30">
        <v>0</v>
      </c>
      <c r="P23" s="30"/>
      <c r="Q23" s="30">
        <v>225900</v>
      </c>
    </row>
    <row r="24" spans="2:17" x14ac:dyDescent="0.75">
      <c r="B24" s="25" t="s">
        <v>85</v>
      </c>
      <c r="C24" s="25" t="s">
        <v>92</v>
      </c>
      <c r="D24" s="25">
        <v>2021</v>
      </c>
      <c r="E24" s="25" t="s">
        <v>41</v>
      </c>
      <c r="F24" s="30">
        <v>285779000</v>
      </c>
      <c r="G24" s="30">
        <v>97164860</v>
      </c>
      <c r="H24" s="30">
        <v>97164860</v>
      </c>
      <c r="I24" s="30">
        <v>30000000</v>
      </c>
      <c r="J24" s="31">
        <v>0.25519999999999998</v>
      </c>
      <c r="K24" s="31">
        <v>0.95649826000000004</v>
      </c>
      <c r="L24" s="30">
        <f t="shared" si="0"/>
        <v>1177344.917951436</v>
      </c>
      <c r="M24" s="30">
        <f t="shared" si="1"/>
        <v>534914.20071999996</v>
      </c>
      <c r="N24" s="30">
        <f t="shared" si="2"/>
        <v>642430.71723143605</v>
      </c>
      <c r="O24" s="30">
        <v>0</v>
      </c>
      <c r="P24" s="30"/>
      <c r="Q24" s="30">
        <v>225900</v>
      </c>
    </row>
    <row r="25" spans="2:17" x14ac:dyDescent="0.75">
      <c r="B25" s="25" t="s">
        <v>85</v>
      </c>
      <c r="C25" s="25" t="s">
        <v>93</v>
      </c>
      <c r="D25" s="25">
        <v>2022</v>
      </c>
      <c r="E25" s="25" t="s">
        <v>42</v>
      </c>
      <c r="F25" s="30">
        <v>285779000</v>
      </c>
      <c r="G25" s="30">
        <v>74302540</v>
      </c>
      <c r="H25" s="30">
        <v>74302540</v>
      </c>
      <c r="I25" s="30">
        <v>30000000</v>
      </c>
      <c r="J25" s="31">
        <v>0.25519999999999998</v>
      </c>
      <c r="K25" s="31">
        <v>0.95649826000000004</v>
      </c>
      <c r="L25" s="30">
        <f t="shared" si="0"/>
        <v>900322.58431580395</v>
      </c>
      <c r="M25" s="30">
        <f t="shared" si="1"/>
        <v>476569.56007999997</v>
      </c>
      <c r="N25" s="30">
        <f t="shared" si="2"/>
        <v>423753.02423580398</v>
      </c>
      <c r="O25" s="30">
        <v>0</v>
      </c>
      <c r="P25" s="30"/>
      <c r="Q25" s="30">
        <v>169501.20969432165</v>
      </c>
    </row>
    <row r="26" spans="2:17" x14ac:dyDescent="0.75">
      <c r="B26" s="25" t="s">
        <v>85</v>
      </c>
      <c r="C26" s="25" t="s">
        <v>94</v>
      </c>
      <c r="D26" s="25">
        <v>2023</v>
      </c>
      <c r="E26" s="25" t="s">
        <v>43</v>
      </c>
      <c r="F26" s="30">
        <v>285779000</v>
      </c>
      <c r="G26" s="30">
        <v>51440220</v>
      </c>
      <c r="H26" s="30">
        <v>51440220</v>
      </c>
      <c r="I26" s="30">
        <v>30000000</v>
      </c>
      <c r="J26" s="31">
        <v>0.25519999999999998</v>
      </c>
      <c r="K26" s="31">
        <v>0.95649826000000004</v>
      </c>
      <c r="L26" s="30">
        <f t="shared" si="0"/>
        <v>623300.250680172</v>
      </c>
      <c r="M26" s="30">
        <f t="shared" si="1"/>
        <v>418224.91943999997</v>
      </c>
      <c r="N26" s="30">
        <f t="shared" si="2"/>
        <v>205075.33124017203</v>
      </c>
      <c r="O26" s="30">
        <v>0</v>
      </c>
      <c r="P26" s="30"/>
      <c r="Q26" s="30">
        <v>82030.132496068822</v>
      </c>
    </row>
    <row r="27" spans="2:17" x14ac:dyDescent="0.75">
      <c r="B27" s="25" t="s">
        <v>85</v>
      </c>
      <c r="C27" s="25" t="s">
        <v>95</v>
      </c>
      <c r="D27" s="25">
        <v>2024</v>
      </c>
      <c r="E27" s="25" t="s">
        <v>44</v>
      </c>
      <c r="F27" s="30">
        <v>285779000</v>
      </c>
      <c r="G27" s="30">
        <v>40009060.000000007</v>
      </c>
      <c r="H27" s="30">
        <v>40009060.000000007</v>
      </c>
      <c r="I27" s="30">
        <v>30000000</v>
      </c>
      <c r="J27" s="31">
        <v>0.25519999999999998</v>
      </c>
      <c r="K27" s="31">
        <v>0.95649826000000004</v>
      </c>
      <c r="L27" s="30">
        <f t="shared" si="0"/>
        <v>484789.08386235608</v>
      </c>
      <c r="M27" s="30">
        <f t="shared" si="1"/>
        <v>389052.59912000003</v>
      </c>
      <c r="N27" s="30">
        <f t="shared" si="2"/>
        <v>95736.484742356057</v>
      </c>
      <c r="O27" s="30">
        <v>0</v>
      </c>
      <c r="P27" s="30"/>
      <c r="Q27" s="30">
        <v>38294.593896942446</v>
      </c>
    </row>
    <row r="28" spans="2:17" x14ac:dyDescent="0.75">
      <c r="B28" s="25" t="s">
        <v>85</v>
      </c>
      <c r="C28" s="25" t="s">
        <v>96</v>
      </c>
      <c r="D28" s="25">
        <v>2025</v>
      </c>
      <c r="E28" s="25" t="s">
        <v>45</v>
      </c>
      <c r="F28" s="30">
        <v>285779000</v>
      </c>
      <c r="G28" s="30">
        <v>38808788.200000003</v>
      </c>
      <c r="H28" s="30">
        <v>38808788.200000003</v>
      </c>
      <c r="I28" s="30">
        <v>30000000</v>
      </c>
      <c r="J28" s="31">
        <v>0.25519999999999998</v>
      </c>
      <c r="K28" s="31">
        <v>0.95649826000000004</v>
      </c>
      <c r="L28" s="30">
        <f t="shared" si="0"/>
        <v>470245.41134648531</v>
      </c>
      <c r="M28" s="30">
        <f t="shared" si="1"/>
        <v>385989.50548639998</v>
      </c>
      <c r="N28" s="30">
        <f t="shared" si="2"/>
        <v>84255.905860085331</v>
      </c>
      <c r="O28" s="30">
        <v>79701</v>
      </c>
      <c r="P28" s="30"/>
      <c r="Q28" s="30">
        <v>1821.9623440341559</v>
      </c>
    </row>
    <row r="29" spans="2:17" x14ac:dyDescent="0.75">
      <c r="B29" s="25" t="s">
        <v>85</v>
      </c>
      <c r="C29" s="25" t="s">
        <v>97</v>
      </c>
      <c r="D29" s="25">
        <v>2026</v>
      </c>
      <c r="E29" s="25" t="s">
        <v>46</v>
      </c>
      <c r="F29" s="30">
        <v>285779000</v>
      </c>
      <c r="G29" s="30">
        <v>37644524.554000005</v>
      </c>
      <c r="H29" s="30">
        <v>37644524.554000005</v>
      </c>
      <c r="I29" s="30">
        <v>30000000</v>
      </c>
      <c r="J29" s="31">
        <v>0.25519999999999998</v>
      </c>
      <c r="K29" s="31">
        <v>0.95649826000000004</v>
      </c>
      <c r="L29" s="30">
        <f t="shared" si="0"/>
        <v>456138.04900609079</v>
      </c>
      <c r="M29" s="30">
        <f t="shared" si="1"/>
        <v>383018.30466180801</v>
      </c>
      <c r="N29" s="30">
        <f t="shared" si="2"/>
        <v>73119.744344282779</v>
      </c>
      <c r="O29" s="30">
        <v>0</v>
      </c>
      <c r="P29" s="30"/>
      <c r="Q29" s="30">
        <v>29247.897737713112</v>
      </c>
    </row>
    <row r="30" spans="2:17" x14ac:dyDescent="0.75">
      <c r="B30" s="25" t="s">
        <v>85</v>
      </c>
      <c r="C30" s="25" t="s">
        <v>98</v>
      </c>
      <c r="D30" s="25">
        <v>2027</v>
      </c>
      <c r="E30" s="25" t="s">
        <v>47</v>
      </c>
      <c r="F30" s="30">
        <v>285779000</v>
      </c>
      <c r="G30" s="30">
        <v>36515188.817380004</v>
      </c>
      <c r="H30" s="30">
        <v>36515188.817380004</v>
      </c>
      <c r="I30" s="30">
        <v>36515188.817380004</v>
      </c>
      <c r="J30" s="31">
        <v>0.25519999999999998</v>
      </c>
      <c r="K30" s="31">
        <v>0.95649826000000004</v>
      </c>
      <c r="L30" s="30">
        <f t="shared" si="0"/>
        <v>442453.90753590805</v>
      </c>
      <c r="M30" s="30">
        <f t="shared" si="1"/>
        <v>442453.9075359081</v>
      </c>
      <c r="N30" s="30">
        <f t="shared" si="2"/>
        <v>-5.8207660913467407E-11</v>
      </c>
      <c r="O30" s="30">
        <v>0</v>
      </c>
      <c r="P30" s="30"/>
      <c r="Q30" s="30">
        <v>225900</v>
      </c>
    </row>
    <row r="31" spans="2:17" x14ac:dyDescent="0.75">
      <c r="B31" s="25" t="s">
        <v>85</v>
      </c>
      <c r="C31" s="25" t="s">
        <v>99</v>
      </c>
      <c r="D31" s="25">
        <v>2028</v>
      </c>
      <c r="E31" s="25" t="s">
        <v>48</v>
      </c>
      <c r="F31" s="30">
        <v>285779000</v>
      </c>
      <c r="G31" s="30">
        <v>35419733.1528586</v>
      </c>
      <c r="H31" s="30">
        <v>35419733.1528586</v>
      </c>
      <c r="I31" s="30">
        <v>35419733.1528586</v>
      </c>
      <c r="J31" s="31">
        <v>0.25519999999999998</v>
      </c>
      <c r="K31" s="31">
        <v>0.95649826000000004</v>
      </c>
      <c r="L31" s="30">
        <f t="shared" si="0"/>
        <v>429180.2903098308</v>
      </c>
      <c r="M31" s="30">
        <f t="shared" si="1"/>
        <v>429180.2903098308</v>
      </c>
      <c r="N31" s="30">
        <f t="shared" si="2"/>
        <v>0</v>
      </c>
      <c r="O31" s="30">
        <v>0</v>
      </c>
      <c r="P31" s="30"/>
      <c r="Q31" s="30">
        <v>225900</v>
      </c>
    </row>
    <row r="32" spans="2:17" x14ac:dyDescent="0.75">
      <c r="B32" s="25" t="s">
        <v>85</v>
      </c>
      <c r="C32" s="25" t="s">
        <v>100</v>
      </c>
      <c r="D32" s="25">
        <v>2029</v>
      </c>
      <c r="E32" s="25" t="s">
        <v>49</v>
      </c>
      <c r="F32" s="30">
        <v>285779000</v>
      </c>
      <c r="G32" s="30">
        <v>34357141.15827284</v>
      </c>
      <c r="H32" s="30">
        <v>34357141.15827284</v>
      </c>
      <c r="I32" s="30">
        <v>34357141.15827284</v>
      </c>
      <c r="J32" s="31">
        <v>0.25519999999999998</v>
      </c>
      <c r="K32" s="31">
        <v>0.95649826000000004</v>
      </c>
      <c r="L32" s="30">
        <f t="shared" si="0"/>
        <v>416304.88160053582</v>
      </c>
      <c r="M32" s="30">
        <f t="shared" si="1"/>
        <v>416304.88160053588</v>
      </c>
      <c r="N32" s="30">
        <f t="shared" si="2"/>
        <v>-5.8207660913467407E-11</v>
      </c>
      <c r="O32" s="30">
        <v>0</v>
      </c>
      <c r="P32" s="30"/>
      <c r="Q32" s="30">
        <v>72142.166333619971</v>
      </c>
    </row>
    <row r="33" spans="2:17" x14ac:dyDescent="0.75">
      <c r="B33" s="25" t="s">
        <v>85</v>
      </c>
      <c r="C33" s="25" t="s">
        <v>101</v>
      </c>
      <c r="D33" s="25">
        <v>2030</v>
      </c>
      <c r="E33" s="25" t="s">
        <v>50</v>
      </c>
      <c r="F33" s="30">
        <v>285779000</v>
      </c>
      <c r="G33" s="30">
        <v>33326426.923524655</v>
      </c>
      <c r="H33" s="30">
        <v>33326426.923524655</v>
      </c>
      <c r="I33" s="30">
        <v>33326426.923524655</v>
      </c>
      <c r="J33" s="31">
        <v>0.25519999999999998</v>
      </c>
      <c r="K33" s="31">
        <v>0.95649826000000004</v>
      </c>
      <c r="L33" s="30">
        <f t="shared" si="0"/>
        <v>403815.73515251977</v>
      </c>
      <c r="M33" s="30">
        <f t="shared" si="1"/>
        <v>403815.73515251983</v>
      </c>
      <c r="N33" s="30">
        <f t="shared" si="2"/>
        <v>-5.8207660913467407E-11</v>
      </c>
      <c r="O33" s="30">
        <v>0</v>
      </c>
      <c r="P33" s="30"/>
      <c r="Q33" s="30">
        <v>0</v>
      </c>
    </row>
    <row r="34" spans="2:17" x14ac:dyDescent="0.75">
      <c r="B34" s="25" t="s">
        <v>85</v>
      </c>
      <c r="C34" s="25" t="s">
        <v>102</v>
      </c>
      <c r="D34" s="25">
        <v>2031</v>
      </c>
      <c r="E34" s="25" t="s">
        <v>51</v>
      </c>
      <c r="F34" s="30">
        <v>285779000</v>
      </c>
      <c r="G34" s="30">
        <v>32326634.115818914</v>
      </c>
      <c r="H34" s="30">
        <v>32326634.115818914</v>
      </c>
      <c r="I34" s="30">
        <v>32326634.115818914</v>
      </c>
      <c r="J34" s="31">
        <v>0.25519999999999998</v>
      </c>
      <c r="K34" s="31">
        <v>0.95649826000000004</v>
      </c>
      <c r="L34" s="30">
        <f t="shared" si="0"/>
        <v>391701.26309794415</v>
      </c>
      <c r="M34" s="30">
        <f t="shared" si="1"/>
        <v>391701.2630979442</v>
      </c>
      <c r="N34" s="30">
        <f t="shared" si="2"/>
        <v>-5.8207660913467407E-11</v>
      </c>
      <c r="O34" s="30">
        <v>0</v>
      </c>
      <c r="P34" s="30"/>
      <c r="Q34" s="30">
        <v>0</v>
      </c>
    </row>
    <row r="35" spans="2:17" x14ac:dyDescent="0.75">
      <c r="B35" s="25" t="s">
        <v>85</v>
      </c>
      <c r="C35" s="25" t="s">
        <v>85</v>
      </c>
      <c r="D35" s="25">
        <v>2032</v>
      </c>
      <c r="E35" s="25" t="s">
        <v>52</v>
      </c>
      <c r="F35" s="30" t="s">
        <v>85</v>
      </c>
      <c r="G35" s="30" t="s">
        <v>85</v>
      </c>
      <c r="H35" s="30" t="s">
        <v>85</v>
      </c>
      <c r="I35" s="30" t="s">
        <v>85</v>
      </c>
      <c r="J35" s="31" t="s">
        <v>85</v>
      </c>
      <c r="K35" s="31" t="s">
        <v>85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85</v>
      </c>
      <c r="P35" s="30"/>
      <c r="Q35" s="30" t="s">
        <v>85</v>
      </c>
    </row>
    <row r="36" spans="2:17" x14ac:dyDescent="0.75">
      <c r="B36" s="25" t="s">
        <v>85</v>
      </c>
      <c r="C36" s="25" t="s">
        <v>85</v>
      </c>
      <c r="D36" s="25">
        <v>2033</v>
      </c>
      <c r="E36" s="25" t="s">
        <v>53</v>
      </c>
      <c r="F36" s="30" t="s">
        <v>85</v>
      </c>
      <c r="G36" s="30" t="s">
        <v>85</v>
      </c>
      <c r="H36" s="30" t="s">
        <v>85</v>
      </c>
      <c r="I36" s="30" t="s">
        <v>85</v>
      </c>
      <c r="J36" s="31" t="s">
        <v>85</v>
      </c>
      <c r="K36" s="31" t="s">
        <v>85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85</v>
      </c>
      <c r="P36" s="30"/>
      <c r="Q36" s="30" t="s">
        <v>85</v>
      </c>
    </row>
    <row r="37" spans="2:17" x14ac:dyDescent="0.7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7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7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7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7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7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7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7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7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7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75">
      <c r="D47" s="3"/>
      <c r="F47" s="34">
        <f>MAX(F16:F45)</f>
        <v>285779000</v>
      </c>
      <c r="G47" s="33"/>
      <c r="H47" s="33"/>
      <c r="I47" s="33"/>
      <c r="J47" s="33"/>
      <c r="K47" s="33"/>
      <c r="L47" s="33"/>
      <c r="M47" s="33"/>
      <c r="N47" s="34">
        <f>SUM(N16:N45)</f>
        <v>6118304.9062567502</v>
      </c>
      <c r="O47" s="34">
        <f t="shared" ref="O47:Q47" si="3">SUM(O16:O45)</f>
        <v>1747210</v>
      </c>
      <c r="P47" s="34">
        <f t="shared" si="3"/>
        <v>0</v>
      </c>
      <c r="Q47" s="34">
        <f t="shared" si="3"/>
        <v>1748437.9625027</v>
      </c>
    </row>
    <row r="48" spans="2:17" s="3" customFormat="1" x14ac:dyDescent="0.7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75">
      <c r="B50" s="18" t="s">
        <v>66</v>
      </c>
      <c r="C50" s="2"/>
    </row>
    <row r="51" spans="2:19" x14ac:dyDescent="0.75">
      <c r="C51" s="18" t="s">
        <v>67</v>
      </c>
    </row>
    <row r="52" spans="2:19" x14ac:dyDescent="0.75">
      <c r="C52" s="2"/>
    </row>
    <row r="53" spans="2:19" x14ac:dyDescent="0.75">
      <c r="B53" s="2" t="s">
        <v>68</v>
      </c>
      <c r="C53" s="2"/>
      <c r="D53" s="3"/>
    </row>
    <row r="54" spans="2:19" x14ac:dyDescent="0.7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7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75">
      <c r="C56" s="2"/>
      <c r="D56" s="15" t="s">
        <v>75</v>
      </c>
      <c r="E56" s="36" t="s">
        <v>76</v>
      </c>
      <c r="N56" s="43" t="s">
        <v>77</v>
      </c>
    </row>
    <row r="57" spans="2:19" x14ac:dyDescent="0.75">
      <c r="C57" s="2"/>
      <c r="D57" s="15" t="s">
        <v>78</v>
      </c>
      <c r="E57" s="44" t="s">
        <v>79</v>
      </c>
      <c r="N57" s="43" t="s">
        <v>80</v>
      </c>
    </row>
    <row r="58" spans="2:19" x14ac:dyDescent="0.75">
      <c r="C58" s="2"/>
      <c r="N58" s="18" t="s">
        <v>81</v>
      </c>
    </row>
    <row r="59" spans="2:19" x14ac:dyDescent="0.75">
      <c r="C59" s="2"/>
    </row>
    <row r="60" spans="2:19" x14ac:dyDescent="0.75">
      <c r="C60" s="2"/>
      <c r="S60" s="15" t="s">
        <v>82</v>
      </c>
    </row>
    <row r="61" spans="2:19" x14ac:dyDescent="0.75">
      <c r="C61" s="2"/>
    </row>
    <row r="62" spans="2:19" x14ac:dyDescent="0.75">
      <c r="C62" s="2"/>
    </row>
    <row r="64" spans="2:19" x14ac:dyDescent="0.75">
      <c r="C64" s="2"/>
    </row>
    <row r="65" spans="3:3" x14ac:dyDescent="0.75">
      <c r="C65" s="2"/>
    </row>
    <row r="66" spans="3:3" x14ac:dyDescent="0.75">
      <c r="C66" s="2"/>
    </row>
    <row r="67" spans="3:3" x14ac:dyDescent="0.75">
      <c r="C67" s="2"/>
    </row>
    <row r="68" spans="3:3" x14ac:dyDescent="0.75">
      <c r="C68" s="2"/>
    </row>
    <row r="69" spans="3:3" x14ac:dyDescent="0.75">
      <c r="C69" s="2"/>
    </row>
  </sheetData>
  <hyperlinks>
    <hyperlink ref="E57" r:id="rId1" xr:uid="{0FFE25EE-B1DB-4A92-85AB-E8DEA948C2AD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kmath</cp:lastModifiedBy>
  <dcterms:created xsi:type="dcterms:W3CDTF">2020-08-06T18:29:05Z</dcterms:created>
  <dcterms:modified xsi:type="dcterms:W3CDTF">2020-08-25T13:17:34Z</dcterms:modified>
</cp:coreProperties>
</file>